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25" windowWidth="19815" windowHeight="7365"/>
  </bookViews>
  <sheets>
    <sheet name="Scorecard" sheetId="1" r:id="rId1"/>
    <sheet name="Cryptum" sheetId="2" state="hidden" r:id="rId2"/>
    <sheet name="Securities Law Framework (Coinb" sheetId="3" state="hidden" r:id="rId3"/>
  </sheets>
  <calcPr calcId="125725"/>
</workbook>
</file>

<file path=xl/calcChain.xml><?xml version="1.0" encoding="utf-8"?>
<calcChain xmlns="http://schemas.openxmlformats.org/spreadsheetml/2006/main">
  <c r="F2" i="1"/>
  <c r="E2"/>
  <c r="D2"/>
  <c r="C2"/>
  <c r="B2"/>
  <c r="G2" l="1"/>
  <c r="B87" i="3" l="1"/>
  <c r="F75"/>
  <c r="C66"/>
  <c r="C50"/>
  <c r="C49"/>
  <c r="C45"/>
  <c r="C44"/>
  <c r="C43"/>
  <c r="C42"/>
  <c r="C41"/>
  <c r="C40"/>
  <c r="C39"/>
  <c r="F33"/>
  <c r="F74" s="1"/>
  <c r="C26"/>
  <c r="C25"/>
  <c r="C24"/>
  <c r="F18"/>
  <c r="C16"/>
  <c r="C15"/>
  <c r="B3"/>
  <c r="F44" i="2"/>
  <c r="E44"/>
  <c r="D44"/>
  <c r="C44"/>
  <c r="B44"/>
  <c r="F34"/>
  <c r="E34"/>
  <c r="D34"/>
  <c r="B34"/>
  <c r="C34"/>
  <c r="B28"/>
  <c r="C28"/>
  <c r="D28"/>
  <c r="E28"/>
  <c r="F28"/>
  <c r="B22"/>
  <c r="C22"/>
  <c r="D22"/>
  <c r="G22" s="1"/>
  <c r="E22"/>
  <c r="F22"/>
  <c r="B16"/>
  <c r="C16"/>
  <c r="D16"/>
  <c r="E16"/>
  <c r="F16"/>
  <c r="B9"/>
  <c r="C9"/>
  <c r="D9"/>
  <c r="E9"/>
  <c r="F9"/>
  <c r="B3"/>
  <c r="C3"/>
  <c r="D3"/>
  <c r="E3"/>
  <c r="F3"/>
  <c r="F24" i="1"/>
  <c r="E24"/>
  <c r="D24"/>
  <c r="C24"/>
  <c r="B24"/>
  <c r="F19"/>
  <c r="E19"/>
  <c r="D19"/>
  <c r="C19"/>
  <c r="B19"/>
  <c r="F16"/>
  <c r="E16"/>
  <c r="D16"/>
  <c r="C16"/>
  <c r="B16"/>
  <c r="F12"/>
  <c r="E12"/>
  <c r="D12"/>
  <c r="C12"/>
  <c r="B12"/>
  <c r="F8"/>
  <c r="E8"/>
  <c r="D8"/>
  <c r="C8"/>
  <c r="B8"/>
  <c r="G9" i="2" l="1"/>
  <c r="G44"/>
  <c r="G3"/>
  <c r="F77" i="3"/>
  <c r="G28" i="2"/>
  <c r="G34"/>
  <c r="G16"/>
  <c r="F73" i="3"/>
  <c r="G8" i="1"/>
  <c r="G24"/>
  <c r="G19"/>
  <c r="G16"/>
  <c r="G12"/>
  <c r="G52" i="2" l="1"/>
  <c r="G29" i="1"/>
</calcChain>
</file>

<file path=xl/sharedStrings.xml><?xml version="1.0" encoding="utf-8"?>
<sst xmlns="http://schemas.openxmlformats.org/spreadsheetml/2006/main" count="593" uniqueCount="538">
  <si>
    <t>Задаваемые вопросы</t>
  </si>
  <si>
    <t>Продукт</t>
  </si>
  <si>
    <t>Готовность продукта</t>
  </si>
  <si>
    <t>Готов ли продукт к использованию? Есть ли рабочий прототип? Зарегистрирован ли?</t>
  </si>
  <si>
    <t>Просто идея.</t>
  </si>
  <si>
    <t>Спецификация без продукта.</t>
  </si>
  <si>
    <t>Прототип. В процессе разработки.</t>
  </si>
  <si>
    <t>Бета. Первоначальное развертывание.</t>
  </si>
  <si>
    <t>Полный рабочий продукт.</t>
  </si>
  <si>
    <t>Конкуренция</t>
  </si>
  <si>
    <t xml:space="preserve">Много ли конкурентов? Имеет ли конкурентные преимущества? </t>
  </si>
  <si>
    <t>Высокая конкуренция. Хуже существующих решений.</t>
  </si>
  <si>
    <t>Продукт не хуже существующих, но не отличается новаторством.</t>
  </si>
  <si>
    <t>Лучше чем некоторые альтернативы.</t>
  </si>
  <si>
    <t>Лучше чем большинство альтернатив.</t>
  </si>
  <si>
    <t>Значительные конкурентные преимущества.</t>
  </si>
  <si>
    <t>Наличие в СМИ и на соцресурсах</t>
  </si>
  <si>
    <t>Сообщество</t>
  </si>
  <si>
    <t>Не привлекателен.</t>
  </si>
  <si>
    <t>Привлекательный, но для малочисленных групп.</t>
  </si>
  <si>
    <t>Привлекательный для больших групп.</t>
  </si>
  <si>
    <t>Привлекателен для широкого круга пользователей.</t>
  </si>
  <si>
    <t>Может использоваться всеми.</t>
  </si>
  <si>
    <t>Преимущество Blockchain</t>
  </si>
  <si>
    <t>Даёт ли технология блокчейн конкурентные преимущества продукту?</t>
  </si>
  <si>
    <t>Нет.</t>
  </si>
  <si>
    <t>Не даёт значимых преимуществ нет.</t>
  </si>
  <si>
    <t>Скорее да, чем нет.</t>
  </si>
  <si>
    <t>Токен в экосистеме</t>
  </si>
  <si>
    <t>Незначительное участие токена.</t>
  </si>
  <si>
    <t>Широкое использование токена, но не приносит существенной выгоды.</t>
  </si>
  <si>
    <t>Широкое применение токена в экосистеме.</t>
  </si>
  <si>
    <t>Токен ключевой элемент в работе экосистемы.</t>
  </si>
  <si>
    <t xml:space="preserve">Блокчейн для сферы деятельности </t>
  </si>
  <si>
    <t>Помогает ли внедрение технологии блокчейн развитию данной сферы</t>
  </si>
  <si>
    <t xml:space="preserve">Нет. </t>
  </si>
  <si>
    <t>Польза не очевидна.</t>
  </si>
  <si>
    <t>Возможно даст толчек для развития сферы.</t>
  </si>
  <si>
    <t>Способствует активному развитию сферы деятельности.</t>
  </si>
  <si>
    <t>Революция в сфере.</t>
  </si>
  <si>
    <t>Whitepaper</t>
  </si>
  <si>
    <t>Информативность</t>
  </si>
  <si>
    <t>Охватывает ли он всю полноту проблемы и решения?</t>
  </si>
  <si>
    <t>Это брошюра.</t>
  </si>
  <si>
    <t>Описание некоторых элементов.</t>
  </si>
  <si>
    <t>Описание большинства ключевых элементов, но есть несколько недостатков.</t>
  </si>
  <si>
    <t>Ключевые вопросы описаны хорошо.</t>
  </si>
  <si>
    <t>Все ключевые вопросы были освещены в полной мере.</t>
  </si>
  <si>
    <t>Читабельность</t>
  </si>
  <si>
    <t>Легко ли понять изложенный материал?</t>
  </si>
  <si>
    <t>Трудно понять о чём идёт речь.</t>
  </si>
  <si>
    <t xml:space="preserve">Текст труднопонимаемый - содержит множество технических и других специфических терминов. </t>
  </si>
  <si>
    <t>Читаемый, но занимает значительное время.</t>
  </si>
  <si>
    <t>Легко читается.</t>
  </si>
  <si>
    <t>Приятный для чтения и понимания язык.</t>
  </si>
  <si>
    <t>Технологии</t>
  </si>
  <si>
    <t>Представляется ли хорошо продуманная технологическая архитектура? Рассматриваются ли проблемы связанные с реализацией?</t>
  </si>
  <si>
    <t>Нет, информация и пояснения отсутствуют.</t>
  </si>
  <si>
    <t>Информации недостаточно.</t>
  </si>
  <si>
    <t>Освещение некоторых вопросов. Многое непонятно.</t>
  </si>
  <si>
    <t>Да, рассмотрены ключевые вопросы.</t>
  </si>
  <si>
    <t>Да, все ключевые вопросы рассмотрены и убедительно изложены .</t>
  </si>
  <si>
    <t>Дорожная карта</t>
  </si>
  <si>
    <t>Конкретность и осуществимость</t>
  </si>
  <si>
    <t>Есть ли практический план развития и является ли он реалистичным?</t>
  </si>
  <si>
    <t>Нет, концепция дорожной карты отсутствует. Обман</t>
  </si>
  <si>
    <t>Дорожная карта присутствует, но не даёт предсовление о возможности реализации.</t>
  </si>
  <si>
    <t>Дорожная карта составлена и выгладит оптимистично. Но остаются много вопросов по реализации.</t>
  </si>
  <si>
    <t>Да, план развития кажется выполнимым.</t>
  </si>
  <si>
    <t>Да, предоставляется практический план развития. Проблемы по реализации решаются заранее.</t>
  </si>
  <si>
    <t>Стратегия. Долгосрочное видение</t>
  </si>
  <si>
    <t>Существует ли крупное долгосрочное видение?</t>
  </si>
  <si>
    <t>Планы развития не освещены. Обман</t>
  </si>
  <si>
    <t>Краткое и не чёткое описание развития проекта.</t>
  </si>
  <si>
    <t>Некоторые вопросы по реализации.</t>
  </si>
  <si>
    <t>Чёткое видение развития проекта.</t>
  </si>
  <si>
    <t>Долгосрочное и всеобъемлюещее видение.</t>
  </si>
  <si>
    <t>команда</t>
  </si>
  <si>
    <t>Учредители</t>
  </si>
  <si>
    <t>Мы знаем, кто они? У них есть профили LinkedIn? Насколько они уважаемы и профессиональны?</t>
  </si>
  <si>
    <t>Неизвестные люди, нет онлайн-профилей.</t>
  </si>
  <si>
    <t>Доступна некоторая частичная или фрагментированная информация.</t>
  </si>
  <si>
    <t>Демонстрируют достаточный соответствующий опыт, что подтверждается соцмедия.</t>
  </si>
  <si>
    <t>Демонстрируют значительный соответствующий опыт, что подтверждается соцмедия.</t>
  </si>
  <si>
    <t>Хорошо известны и ранее успешны. Их опыт работы в бизнесе подтверждается соцмедия.</t>
  </si>
  <si>
    <t>Основная команда</t>
  </si>
  <si>
    <t>Имеют ли они профили (например, LinkedIn), показывающие достаточный соответствующий опыт?</t>
  </si>
  <si>
    <t>Команда отсутствует.</t>
  </si>
  <si>
    <t>Данные и профессионолизм команды не удалось подтвердить через соцмедия.</t>
  </si>
  <si>
    <t>Присутствует лишь несколько основных членов команды.</t>
  </si>
  <si>
    <t>Команда собрана и прозрачна в соцмедиа.</t>
  </si>
  <si>
    <t>Квалифицированная и сбалансированная, полностью преданная команда; прозрачное участие всех членов.</t>
  </si>
  <si>
    <t>Консультативный совет, партнёры</t>
  </si>
  <si>
    <t>Каков уровень репутации консультативного совета? Партнёры положительно влияют на проект?</t>
  </si>
  <si>
    <t>Отсутствие консультантов.</t>
  </si>
  <si>
    <t>Немногочисленные советники незначительного калибра или релевантности.</t>
  </si>
  <si>
    <t>Заполнены основные консультативные позиции.</t>
  </si>
  <si>
    <t>Обширный состав опытных советников.</t>
  </si>
  <si>
    <t>Консультанты высокого калибра из разных областей знаний.</t>
  </si>
  <si>
    <t>Юрисконсульт</t>
  </si>
  <si>
    <t>Имеет ли команда хорошее юридическое сопровождение?</t>
  </si>
  <si>
    <t>Отсутствие юристов как советников так и в команде. Игнорирование юридического вопроса</t>
  </si>
  <si>
    <t>Присутствие юристов, но польза не ясна.</t>
  </si>
  <si>
    <t>Рассматрены лишь некоторые правовые вопросы.</t>
  </si>
  <si>
    <t>Расмотрено большинство юридических вопросов.</t>
  </si>
  <si>
    <t>Назначено правовое положение в команде.</t>
  </si>
  <si>
    <t>Детали ICO</t>
  </si>
  <si>
    <t>Мин/макс цели для сбора средств</t>
  </si>
  <si>
    <t>Прозрачны ли цели сбора средств?</t>
  </si>
  <si>
    <t>Довольно хорошо сбалансированный, но оставляющий вопросы по завышенным или заниженым суммам.</t>
  </si>
  <si>
    <t>Хорошо сбалансированы, подходят под задачи и планы.</t>
  </si>
  <si>
    <t>Цели полностью продуманы и спланированы.</t>
  </si>
  <si>
    <t>Распределение средств</t>
  </si>
  <si>
    <t>Являются ли распределение средств разумными и обоснованными?</t>
  </si>
  <si>
    <t>Нет, нет данных об использовании средствНет; неясно, как будут использоваться средства.</t>
  </si>
  <si>
    <t>Мало данных об использование средств.</t>
  </si>
  <si>
    <t>Использование средств вызывает некоторые вопросы.</t>
  </si>
  <si>
    <t>Использование средств четко определено.</t>
  </si>
  <si>
    <t>Использование средств тщательно спланировано и полностью прозрачно.</t>
  </si>
  <si>
    <t>Качество проведения ICO</t>
  </si>
  <si>
    <t>Является ли ICO хорошо спланированным с точки описания условий, правил и пр. для участника</t>
  </si>
  <si>
    <t>Отсутствует.</t>
  </si>
  <si>
    <t>Инфомрмации представлено крайне мало, </t>
  </si>
  <si>
    <t>Замешательство, информация представлена не должным образом</t>
  </si>
  <si>
    <t>Итоговая оценка</t>
  </si>
  <si>
    <t>Description</t>
  </si>
  <si>
    <t>N/A</t>
  </si>
  <si>
    <t>Product</t>
  </si>
  <si>
    <t>Product readiness</t>
  </si>
  <si>
    <t>Is the product ready for use? Is there a working prototype or MVP? How long until it is operational?</t>
  </si>
  <si>
    <t>Just an idea.</t>
  </si>
  <si>
    <t>Specs, no product.</t>
  </si>
  <si>
    <t>Prototype / MVP</t>
  </si>
  <si>
    <t>Beta, Initial Rollout.</t>
  </si>
  <si>
    <t>Full working product.</t>
  </si>
  <si>
    <t>Competitive advantage</t>
  </si>
  <si>
    <t>Does this solution have a distinct edge?</t>
  </si>
  <si>
    <t>No. Worse than existing solutions.</t>
  </si>
  <si>
    <t xml:space="preserve">Meh. </t>
  </si>
  <si>
    <t xml:space="preserve">Average. </t>
  </si>
  <si>
    <t>Better than some / most alternatives.</t>
  </si>
  <si>
    <t>Blew me away.</t>
  </si>
  <si>
    <t>Size of addressable community</t>
  </si>
  <si>
    <t>Is it mass market or niche?</t>
  </si>
  <si>
    <t xml:space="preserve">Very few would use it. </t>
  </si>
  <si>
    <t>Attractive, but for specific groups.</t>
  </si>
  <si>
    <t xml:space="preserve">Can go either way. </t>
  </si>
  <si>
    <t>Can be attractive to wide variety of audience.</t>
  </si>
  <si>
    <t>Can be used by everyone.</t>
  </si>
  <si>
    <t>Space in the market</t>
  </si>
  <si>
    <t>Are there many other similar solutions or is this one of just a few, or even one of a kind?</t>
  </si>
  <si>
    <t xml:space="preserve">Found many alternatives, easily. </t>
  </si>
  <si>
    <t xml:space="preserve">Found quite a few alternatives. </t>
  </si>
  <si>
    <t xml:space="preserve">Found some alternatives. </t>
  </si>
  <si>
    <t xml:space="preserve">Few to no alternatives. </t>
  </si>
  <si>
    <t xml:space="preserve">Stands out as a unique product. </t>
  </si>
  <si>
    <t>Innovation and IP</t>
  </si>
  <si>
    <t>Is there (patentable) innovation and intellectual property?</t>
  </si>
  <si>
    <t xml:space="preserve">No way. Its like patenting water. </t>
  </si>
  <si>
    <t>So many equivalent patents.</t>
  </si>
  <si>
    <t xml:space="preserve">Possibly patentable, difficult to protect. </t>
  </si>
  <si>
    <t>Probably patentable, possibly protectable.</t>
  </si>
  <si>
    <t xml:space="preserve">Already patented and protected. </t>
  </si>
  <si>
    <t xml:space="preserve">Use of Blockchain </t>
  </si>
  <si>
    <t>Blockchain advantage</t>
  </si>
  <si>
    <t>Is blockchain technology essential? Does it make the solution significantly different and better?</t>
  </si>
  <si>
    <t>No. Borders misuse / deception.</t>
  </si>
  <si>
    <t>Would work, no real advantages.</t>
  </si>
  <si>
    <t xml:space="preserve">Depends on other contingencies. </t>
  </si>
  <si>
    <t xml:space="preserve">Yes. </t>
  </si>
  <si>
    <t xml:space="preserve">Yes. Disruptive use. </t>
  </si>
  <si>
    <t>Precautionary measures</t>
  </si>
  <si>
    <t xml:space="preserve">Is it safeguarded against misuse and corruption? </t>
  </si>
  <si>
    <t>No. Easily manipulated.</t>
  </si>
  <si>
    <t>Can be manipulated with some skill.</t>
  </si>
  <si>
    <t xml:space="preserve">Didn't stand out either way. </t>
  </si>
  <si>
    <t xml:space="preserve">Issues are addressed and well. </t>
  </si>
  <si>
    <t xml:space="preserve">Very well protected. </t>
  </si>
  <si>
    <t>Need for a custom token</t>
  </si>
  <si>
    <t xml:space="preserve">Is the token essential or could it be done just as well or better with fiat or Bitcoin? </t>
  </si>
  <si>
    <t xml:space="preserve">Yes. Token use is fundamental. </t>
  </si>
  <si>
    <t xml:space="preserve">Yes. Value created by Token strategy. </t>
  </si>
  <si>
    <t>Intrinsic value of token</t>
  </si>
  <si>
    <t xml:space="preserve">Does the token provide holders with value other than as an investment? </t>
  </si>
  <si>
    <t xml:space="preserve">No. All you can buy is other coins. </t>
  </si>
  <si>
    <t xml:space="preserve">Difficult to see buying power. </t>
  </si>
  <si>
    <t xml:space="preserve">Some buying power. </t>
  </si>
  <si>
    <t>Can be used for many things</t>
  </si>
  <si>
    <t>The closest thing to Bitcoin / Fiat.</t>
  </si>
  <si>
    <t>Contribution to the blockchain economy</t>
  </si>
  <si>
    <t>Does the solution contribute to the evolution of blockchain infrastructure and economy?</t>
  </si>
  <si>
    <t xml:space="preserve">No. And is possibly harmful. </t>
  </si>
  <si>
    <t xml:space="preserve">No, but not harmful. </t>
  </si>
  <si>
    <t xml:space="preserve">Possibly, but not significantly. </t>
  </si>
  <si>
    <t xml:space="preserve">Yes, potentially significantly. </t>
  </si>
  <si>
    <t xml:space="preserve">Yes, profoundly. </t>
  </si>
  <si>
    <t>Compliance</t>
  </si>
  <si>
    <t>Is the token a utility, a security, or both? Is it compliant with relevant legislation?</t>
  </si>
  <si>
    <t xml:space="preserve">Definitely a security; company not addressing it. </t>
  </si>
  <si>
    <t xml:space="preserve">Probably a security; company not addressing completely. </t>
  </si>
  <si>
    <t xml:space="preserve">Security, but going through compliance. </t>
  </si>
  <si>
    <t xml:space="preserve">Probably not a security and is treated this way. </t>
  </si>
  <si>
    <t xml:space="preserve">Not a security. </t>
  </si>
  <si>
    <t>Sec</t>
  </si>
  <si>
    <t>Comprehensiveness</t>
  </si>
  <si>
    <t xml:space="preserve">Does it cover the full scope of the problem and solution? </t>
  </si>
  <si>
    <t xml:space="preserve">No. Its a brochure. </t>
  </si>
  <si>
    <t xml:space="preserve">Covers some elements but not nearly all. </t>
  </si>
  <si>
    <t xml:space="preserve">Covers most key elements, maybe a few holes. </t>
  </si>
  <si>
    <t xml:space="preserve">Covers key issues, well written. </t>
  </si>
  <si>
    <t xml:space="preserve">All key issues addressed coherently. </t>
  </si>
  <si>
    <t>Readability</t>
  </si>
  <si>
    <t>Is it easy enough to understand?</t>
  </si>
  <si>
    <t xml:space="preserve">No. I still don't get it. </t>
  </si>
  <si>
    <t xml:space="preserve">Difficult, techno / marketing babble. </t>
  </si>
  <si>
    <t xml:space="preserve">Readable, takes some time. </t>
  </si>
  <si>
    <t xml:space="preserve">Easy to read. </t>
  </si>
  <si>
    <t xml:space="preserve">Enjoyable. </t>
  </si>
  <si>
    <t>Transparency</t>
  </si>
  <si>
    <t>Does it candidly describe and disclose where the project now stands, how much exists and how much still needs to be done, etc.?</t>
  </si>
  <si>
    <t xml:space="preserve">No. Misleading. </t>
  </si>
  <si>
    <t xml:space="preserve">Unclear. </t>
  </si>
  <si>
    <t xml:space="preserve">Clear but leaves open questions. </t>
  </si>
  <si>
    <t>Candid.</t>
  </si>
  <si>
    <t>Candid, coherent and structured.</t>
  </si>
  <si>
    <t>Business Plan</t>
  </si>
  <si>
    <t>Does it contain a viable, comprehensive business plan?</t>
  </si>
  <si>
    <t xml:space="preserve">No. Its a wishlist. </t>
  </si>
  <si>
    <t xml:space="preserve">Some vision, less plan. </t>
  </si>
  <si>
    <t xml:space="preserve">Yes, but the plan is difficult to protect. </t>
  </si>
  <si>
    <t xml:space="preserve">Yes, clear and realistic. </t>
  </si>
  <si>
    <t xml:space="preserve">Yes, clear and promising. </t>
  </si>
  <si>
    <t>Technology</t>
  </si>
  <si>
    <t>Does it present a well thought out technological architectecure? Does it address implementational challenges?</t>
  </si>
  <si>
    <t>No. Unaddressed.</t>
  </si>
  <si>
    <t xml:space="preserve">Not enough. </t>
  </si>
  <si>
    <t xml:space="preserve">Some, unclear. </t>
  </si>
  <si>
    <t xml:space="preserve">Yes, clearly. </t>
  </si>
  <si>
    <t xml:space="preserve">Yes, clearly and convincingly. </t>
  </si>
  <si>
    <t>Development Roadmap</t>
  </si>
  <si>
    <t>Concreteness</t>
  </si>
  <si>
    <t>Is there a concrete and practical development plan (vs. just a conceptual vision)?</t>
  </si>
  <si>
    <t xml:space="preserve">Nothing. </t>
  </si>
  <si>
    <t xml:space="preserve">Yes, but not defensable. </t>
  </si>
  <si>
    <t xml:space="preserve">Yes, but not full. </t>
  </si>
  <si>
    <t xml:space="preserve">Yes, pretty concrete. </t>
  </si>
  <si>
    <t xml:space="preserve">Yes, comprehensive and professional. </t>
  </si>
  <si>
    <t>Feasiblity</t>
  </si>
  <si>
    <t>Is the development plan realistic? Is it based on reasonable goals and timelines?</t>
  </si>
  <si>
    <t xml:space="preserve">No. Can't be achieved. </t>
  </si>
  <si>
    <t xml:space="preserve">Possibly, but very ambitious. </t>
  </si>
  <si>
    <t xml:space="preserve">Probably, optimistic. </t>
  </si>
  <si>
    <t xml:space="preserve">Yes, seems feasible. </t>
  </si>
  <si>
    <t xml:space="preserve">Yes, and problems are tackled in advance. </t>
  </si>
  <si>
    <t>Vision</t>
  </si>
  <si>
    <t xml:space="preserve">Is there a larger, long-term vision?  </t>
  </si>
  <si>
    <t xml:space="preserve">No. Can't be found. </t>
  </si>
  <si>
    <t xml:space="preserve">Replacing tactics for vision. </t>
  </si>
  <si>
    <t xml:space="preserve">Yes, to a degree. </t>
  </si>
  <si>
    <t xml:space="preserve">Solid vision. </t>
  </si>
  <si>
    <t xml:space="preserve">Capturing vision, comprehensive and consistent. </t>
  </si>
  <si>
    <t>Maturity</t>
  </si>
  <si>
    <t xml:space="preserve">Does it seem as though a lot of know-how and experience went into the development plan? </t>
  </si>
  <si>
    <t xml:space="preserve">No. Novice. </t>
  </si>
  <si>
    <t>Partly, somewhat adolescent.</t>
  </si>
  <si>
    <t>Enough.</t>
  </si>
  <si>
    <t xml:space="preserve">Yes, skilled work. </t>
  </si>
  <si>
    <t xml:space="preserve">Yes. master level work.  </t>
  </si>
  <si>
    <t>Current position</t>
  </si>
  <si>
    <t xml:space="preserve">Is the project currently sufficiently far along in its development plan (relative to its vision and plans)? </t>
  </si>
  <si>
    <t>No, hardly begun.</t>
  </si>
  <si>
    <t>Beginning stages.</t>
  </si>
  <si>
    <t>Getting there.</t>
  </si>
  <si>
    <t>Pretty far along.</t>
  </si>
  <si>
    <t>Advanced stages.</t>
  </si>
  <si>
    <t>Business Model</t>
  </si>
  <si>
    <t>Is there a concrete business plan (vs. market descriptions, general sentiments, and fluff)?</t>
  </si>
  <si>
    <t xml:space="preserve">No. Nothing. </t>
  </si>
  <si>
    <t xml:space="preserve">Yes, but elementary and superficial. </t>
  </si>
  <si>
    <t>Is the business model realistic? Is it based on reasonable goals and timelines?</t>
  </si>
  <si>
    <t xml:space="preserve">Probably, optimistically. </t>
  </si>
  <si>
    <t>Yes, showing preparedness and foresight.</t>
  </si>
  <si>
    <t>Clarity</t>
  </si>
  <si>
    <t>Are the solution's revenue streams, profit mechanisms, key KPIs, etc. clear and easy enough to understand?</t>
  </si>
  <si>
    <t xml:space="preserve">Somewhat but not enough. </t>
  </si>
  <si>
    <t>Clear enough.</t>
  </si>
  <si>
    <t>Straightforward, to the point.</t>
  </si>
  <si>
    <t>Crystal clear, all mapped out.</t>
  </si>
  <si>
    <t>Cost effectiveness</t>
  </si>
  <si>
    <t>Is the project raising an amount of money that makes sense given what it needs to reach profitability?</t>
  </si>
  <si>
    <t>No. Raise is disconnected from project.</t>
  </si>
  <si>
    <t xml:space="preserve">Range is too wide to tell. </t>
  </si>
  <si>
    <t xml:space="preserve">Yes, but with some risk of under/over funding. </t>
  </si>
  <si>
    <t xml:space="preserve">Yes, seems reasonable. </t>
  </si>
  <si>
    <t>Yes, funding requirements are professionally handled.</t>
  </si>
  <si>
    <t xml:space="preserve">Legitimacy </t>
  </si>
  <si>
    <t>Is it safe from legal, moral or investor abuse?</t>
  </si>
  <si>
    <t xml:space="preserve">No. These are almost expected. </t>
  </si>
  <si>
    <t xml:space="preserve">Not enough, can be abused. </t>
  </si>
  <si>
    <t xml:space="preserve">Probably safe, but possibly abused. </t>
  </si>
  <si>
    <t xml:space="preserve">Reasonably safe, abuse will require effort. </t>
  </si>
  <si>
    <t xml:space="preserve">Yes, safe and morally sound. </t>
  </si>
  <si>
    <t>Company and Team</t>
  </si>
  <si>
    <t>Company stage and foundation</t>
  </si>
  <si>
    <t>Is the company already established? Has it raised funds before? Is it mature?</t>
  </si>
  <si>
    <t>No, there is no registered company yet.</t>
  </si>
  <si>
    <t>Initial stages of formation.</t>
  </si>
  <si>
    <t>Company structure in place.</t>
  </si>
  <si>
    <t>Established with some fundraising history.</t>
  </si>
  <si>
    <t>Well established for a while, has raised significant funds.</t>
  </si>
  <si>
    <t xml:space="preserve">Founders </t>
  </si>
  <si>
    <t>Do we know who they are? Do they have LinkedIn profiles? Do they have solid, relevant backgrounds?</t>
  </si>
  <si>
    <t>No. Unknown people, no online profiles.</t>
  </si>
  <si>
    <t>Some, partial or fragmented information available.</t>
  </si>
  <si>
    <t>Have updated online (e.g. LinkedIn) profiles showing sufficient relevant experience.</t>
  </si>
  <si>
    <t>Have updated online (e.g. LinkedIn) profiles showing considerable relevant experience.</t>
  </si>
  <si>
    <t>Well known, accomplished; profiles and contact info fully available.</t>
  </si>
  <si>
    <t>Core team</t>
  </si>
  <si>
    <t xml:space="preserve">Is a solid, fully committed core team in place? Do they have online (e.g. LinkedIn) profiles showing sufficient relevant experience? Is their participation transparent? </t>
  </si>
  <si>
    <t>No. There is no team, no real commitment, or no transparency.</t>
  </si>
  <si>
    <t>Partial or unclear involvement and commitment, or a very small team relative to plans.</t>
  </si>
  <si>
    <t>Core team assembled, sufficiently committed and transparent.</t>
  </si>
  <si>
    <t xml:space="preserve">Team fully assembled, committed and transparent. </t>
  </si>
  <si>
    <t>A skilled and balanced, fully committed team; transparent involvement of all members.</t>
  </si>
  <si>
    <t xml:space="preserve">Advisory Board </t>
  </si>
  <si>
    <t>What is the level of presence, added value, and commitment of the advisory board?</t>
  </si>
  <si>
    <t>None, no reputable advisors.</t>
  </si>
  <si>
    <t>Few advisors of insufficient caliber or relevance.</t>
  </si>
  <si>
    <t>Essential advisory positions are filled.</t>
  </si>
  <si>
    <t>A well-rounded collection of experienced, commited advisors.</t>
  </si>
  <si>
    <t>Accomplished, committed, high caliber advisors, from varying fields of expertise.</t>
  </si>
  <si>
    <t>Blockchain Talent</t>
  </si>
  <si>
    <t>Are there enough sufficiently experienced blockchain architects and developers on the team?</t>
  </si>
  <si>
    <t>No blockchain experience</t>
  </si>
  <si>
    <t>Close to none</t>
  </si>
  <si>
    <t>Some blockchain experience</t>
  </si>
  <si>
    <t>Solid blockchain talent</t>
  </si>
  <si>
    <t>Profound, proven experience with blockchain development</t>
  </si>
  <si>
    <t>Development Talent</t>
  </si>
  <si>
    <t>Are there enough sufficiently experienced non-blockchain developers on the team?</t>
  </si>
  <si>
    <t>No there are none</t>
  </si>
  <si>
    <t>There are one or two junior developers</t>
  </si>
  <si>
    <t>There is one senior developer</t>
  </si>
  <si>
    <t>There is senior experience for both front end and back end development</t>
  </si>
  <si>
    <t>There are superstar developers on the team, verified through reputation / github profiles</t>
  </si>
  <si>
    <t>Business Talent</t>
  </si>
  <si>
    <t>Are there enough sufficiently experienced business developers on the team?</t>
  </si>
  <si>
    <t xml:space="preserve">No, none or hardly any </t>
  </si>
  <si>
    <t>Some or partial.</t>
  </si>
  <si>
    <t>Sufficient.</t>
  </si>
  <si>
    <t>Extensive and proven.</t>
  </si>
  <si>
    <t>Exceptional.</t>
  </si>
  <si>
    <t>Legal Counsel</t>
  </si>
  <si>
    <t>Does the team have good legal counsel?</t>
  </si>
  <si>
    <t>Ignoring the legal aspect.</t>
  </si>
  <si>
    <t>Not clear.</t>
  </si>
  <si>
    <t>Necessary legal issues are addressed.</t>
  </si>
  <si>
    <t>Team has a legal advisor.</t>
  </si>
  <si>
    <t>Assigned legal position in the team.</t>
  </si>
  <si>
    <t xml:space="preserve">Overall Skill Set </t>
  </si>
  <si>
    <t>Does the amount of talent and skill in each area seem to fit the project requirements?</t>
  </si>
  <si>
    <t>No. Unrelated or irrelevant experience if any.</t>
  </si>
  <si>
    <t>Inconsistency between the team's experience and the project needs.</t>
  </si>
  <si>
    <t>Solid correlation.</t>
  </si>
  <si>
    <t>Experience matches the project's needs well.</t>
  </si>
  <si>
    <t>Experience meets and exceeds the project requirements.</t>
  </si>
  <si>
    <t>Token Sale</t>
  </si>
  <si>
    <t>Raise Amount Max</t>
  </si>
  <si>
    <t>Is there a clear cap? Is the maximum raise amount modestly sufficient (as opposed to either greedy or insufficient)?</t>
  </si>
  <si>
    <t>No, very greedy / insufficient.</t>
  </si>
  <si>
    <t>No, somewhat greedy / insufficient.</t>
  </si>
  <si>
    <t>Pretty well balanced.</t>
  </si>
  <si>
    <t>Well suited to needs and plans.</t>
  </si>
  <si>
    <t>Fully thought out and planned.</t>
  </si>
  <si>
    <t>Raise Amount Min</t>
  </si>
  <si>
    <t>Is the minimum raise reasonably enough to carry out the majority of the development plan? Are there raise amount dependent milestones?</t>
  </si>
  <si>
    <t>None; or no sense of what is actually necessary.</t>
  </si>
  <si>
    <t>Loosely related to concrete plans.</t>
  </si>
  <si>
    <t>Sensible and in overall accordance with plans.</t>
  </si>
  <si>
    <t>Fits what is necessary to achieve plans at each stage.</t>
  </si>
  <si>
    <t>Carefully planned with raise-dependent milestones.</t>
  </si>
  <si>
    <t>Fund Allocation</t>
  </si>
  <si>
    <t>Is fund distribution and allocation reasonable and justified?</t>
  </si>
  <si>
    <t>No; it is not clear how the funds will be used.</t>
  </si>
  <si>
    <t>Use of funds only loosely defined or funds don't match the proposition</t>
  </si>
  <si>
    <t>Reasonable, sensible allocation of funds.</t>
  </si>
  <si>
    <t>Use of funds is well defined and justified.</t>
  </si>
  <si>
    <t>Use of funds is carefully planned and fully transparent.</t>
  </si>
  <si>
    <t>Token Sold / Kept Ratio</t>
  </si>
  <si>
    <t>Is the ratio of tokens sold to those kept reasonable? Does it prevent the company from having too much control?</t>
  </si>
  <si>
    <t>Company keeps most tokens and/or has unimpeded control.</t>
  </si>
  <si>
    <t>Company keeps most, with some strategic purpose.</t>
  </si>
  <si>
    <t>Sufficiently balanced.</t>
  </si>
  <si>
    <t>Most tokens are sold to the community, kept tokens are released gradually.</t>
  </si>
  <si>
    <t>Majority of tokens are sold to the community, kept tokens are released in accordance with development milestones.</t>
  </si>
  <si>
    <t>Quality Campaign Stategy</t>
  </si>
  <si>
    <t>Is the ICO well planned in terms of pre-sale stategy, discounts, webinars, Q&amp;As etc (rate the plan)</t>
  </si>
  <si>
    <t>Novice</t>
  </si>
  <si>
    <t>Amateur</t>
  </si>
  <si>
    <t>Semi Pro</t>
  </si>
  <si>
    <t>Professional</t>
  </si>
  <si>
    <t>Elite</t>
  </si>
  <si>
    <t>Media presence and following</t>
  </si>
  <si>
    <t>Is the sale being talked about in Reddit, Bitcointalk, Social Media, Medium, etc.? Is information available and accessible? Is there interest?</t>
  </si>
  <si>
    <t>Not at all / bad feedback from the community</t>
  </si>
  <si>
    <t>Minor exposure and interest</t>
  </si>
  <si>
    <t>There is soical presence, but no outstanding interest</t>
  </si>
  <si>
    <t>Solid exposure and interest</t>
  </si>
  <si>
    <t>exceptional presence and interest</t>
  </si>
  <si>
    <t>Total Average</t>
  </si>
  <si>
    <t>A Securities Law Framework for Blockchain Tokens</t>
  </si>
  <si>
    <t>To estimate how likely a particular blockchain token is be a security under US federal securities law</t>
  </si>
  <si>
    <t>Instructions</t>
  </si>
  <si>
    <t>Step 1: Copy to a new google sheet (File &gt; Make a copy) or download as .xls</t>
  </si>
  <si>
    <t>Step 2: Review each characteristic and determine whether or not it applies to the token</t>
  </si>
  <si>
    <t>Step 3: Select Y or N for each characteristic from the drop down menu</t>
  </si>
  <si>
    <t>Step 4: Review results at the bottom of this page</t>
  </si>
  <si>
    <t>Element 1: Investment of Money</t>
  </si>
  <si>
    <t>Is there an investment of money?</t>
  </si>
  <si>
    <t>Characteristic</t>
  </si>
  <si>
    <t>Points</t>
  </si>
  <si>
    <t>Explanation</t>
  </si>
  <si>
    <t>Examples</t>
  </si>
  <si>
    <t>Y or N</t>
  </si>
  <si>
    <t xml:space="preserve">There is no crowdsale. New tokens are given away for free, or are earned through mining </t>
  </si>
  <si>
    <t xml:space="preserve">Tokens which are not sold for value do not involve an investment of money.
For example, if all tokens are distributed for free, or are only produced through mining, then there is no sale for value.
</t>
  </si>
  <si>
    <t>There was never any token sale for Bitcoin. The only way to acquire new bitcoin is via mining.
A token which is randomly distributed for free</t>
  </si>
  <si>
    <t>Tokens are sold for value (crowdsale)</t>
  </si>
  <si>
    <t>Tokens which are sold in a crowdsale, at any time, regardless of whether sold for fiat or digital currency (or anything else of value) involve an investment of money</t>
  </si>
  <si>
    <t>A token which is sold for bitcoin in a crowdsale.
A token which is sold for ether in a crowdsale.</t>
  </si>
  <si>
    <t>Total for Element 1</t>
  </si>
  <si>
    <t>Element 2: Common Enterprise</t>
  </si>
  <si>
    <t>What is the timing of the sale?</t>
  </si>
  <si>
    <t>Pre-deployment</t>
  </si>
  <si>
    <t>A sale of tokens before any code has been deployed on a blockchain is more likely to result in a common enterprise where the profits arise from the efforts of others. This is because the buyers are completely dependent on the actions of the developers, and the buyers cannot actually participate in the network until a later time.</t>
  </si>
  <si>
    <t>A developer has an idea for a new protocol, writes a white paper and does a crowdsale.</t>
  </si>
  <si>
    <t>The protocol is operational on a test network</t>
  </si>
  <si>
    <t>If there is a functioning network there is less likely there is to be a common enterprise where the profits arisef rom the efforts of others. The closer the sale is to launch of the network, the less likley there is to be a common enterprise.</t>
  </si>
  <si>
    <t>A developer has an idea for a new protocol, writes a white paper and deploys a working test network before doing a crowdsale.</t>
  </si>
  <si>
    <t>Live network is operational</t>
  </si>
  <si>
    <t>If the token is sold once there is an operational network using the token, or sold immediately before the network goes live, it is again less likely to result in a common enterprise</t>
  </si>
  <si>
    <t>The crowdsale is done at the same time the network is launched.</t>
  </si>
  <si>
    <t>What do token holders have to do in order to get economic benefits from the network?</t>
  </si>
  <si>
    <t>All token holders will always receive the same returns</t>
  </si>
  <si>
    <t>If returns are paid to all token holders equally (or in proportion to their token holdings) regardless of any action on the part of the token holder, then their interests are more likely aligned in a common enterprise</t>
  </si>
  <si>
    <t>‘HodlToken’ holders are automatically paid an amount of ETH each week, based on fees generated by other users of the network
‘FoldToken’ does not pay any return, and there is no way to earn more tokens within the network (but they can be bought, sold or traded)</t>
  </si>
  <si>
    <t>There is a possibility of varying returns between token holders, based on their participation or use of the network</t>
  </si>
  <si>
    <t>If token holders’ returns depend on their own efforts, and can vary depending on the amount of effort they each put in, then there is less likely to be a common enterprise</t>
  </si>
  <si>
    <t>‘CloudToken’ holders can earn more tokens by providing data storage on the network, or can spend tokens to access data storage. Holders who do not provide data storage do not earn any more tokens.</t>
  </si>
  <si>
    <t>Total for Element 2</t>
  </si>
  <si>
    <t>Element 3: Expectation of Profit</t>
  </si>
  <si>
    <t>What function does the token have?</t>
  </si>
  <si>
    <t>Ownership or equity interest in a legal entity, including a general partnership</t>
  </si>
  <si>
    <r>
      <t xml:space="preserve">Tokens which give, or purport to give, traditional equity, debt or other investor rights are almost certainly securities.
</t>
    </r>
    <r>
      <rPr>
        <b/>
        <i/>
        <sz val="10"/>
        <rFont val="Arial"/>
      </rPr>
      <t>If one or more of these characteristics apply, the token is almost certainly a security, notwithstanding the results of the other elements</t>
    </r>
  </si>
  <si>
    <t xml:space="preserve">A developer releases and sells 100 ‘BakerShares’ tokens. Each token entitles the holder to 1 share in Baker, Inc.
A developer releases and sells 100 ‘BakerProfit’ tokens. Each token entitles the holder to 1% of the profits of Baker, Inc. for the next year.
A developer releases and sells 100 ‘BakerDebt’ tokens. Each token entitles the holder to principal and interest repayments based on the initial token sale price.
</t>
  </si>
  <si>
    <t>Entitlement to a share of profits and/or losses, or assets and/or liabilities</t>
  </si>
  <si>
    <t>Gives holder status as a creditor or lender</t>
  </si>
  <si>
    <t>A claim in bankruptcy as equity interest holder or creditor</t>
  </si>
  <si>
    <t>A right to repayment of purchase price and/or payment of interest</t>
  </si>
  <si>
    <t>No function other than mere existence</t>
  </si>
  <si>
    <t>A token which does not have any real function, or is used in a network with no real function, is very likely to be bought with an expectation of profit from the efforts of others, because no real use or participation by token holders is possible.
Voting rights alone do not constitute real functionality.</t>
  </si>
  <si>
    <t>A developer releases and sells 100,000 ‘SocialCoin’ tokens to fund the development of a new Social Network. However, SocialCoin is not required to access the network and has no real function after the sale.</t>
  </si>
  <si>
    <t>Specific functionality that is only available to token holders</t>
  </si>
  <si>
    <t>A token which has a specific function that is only available to token holders is more likely to be purchased in order to access that function and less likely to be purchased with an expectation of profit.</t>
  </si>
  <si>
    <t>'CloudToken’ is the only way to access and use a decentralized file storage network.</t>
  </si>
  <si>
    <t>Does the holder rely on manual, off-blockchain action to realize the benefit of the token?</t>
  </si>
  <si>
    <t>Manual action is required outside of the network (e.g. off-blockchain) in order for the holder to get the benefit of the token</t>
  </si>
  <si>
    <t>A token whose value depends on someone taking specific manual action outside of the network means that the token is not functional in and of itself. Instead, the token relies on a level of trust in a third party taking action off-blockchain. This sort of token is more likely to be bought for speculation - i.e. the expectation of profits.</t>
  </si>
  <si>
    <t>A developer releases and sells ‘FreightCoin’, which will allow the holder to pay FreightCoin to access capacity on a new real-world freight network. The network relies on legal contractual relationships and manual actions. (This alone does not make FreightCoin a security)</t>
  </si>
  <si>
    <t>All functionality is inherent in the token and occurs programmatically</t>
  </si>
  <si>
    <t>A token which is built with all the necessary technical permissions means that the token holder does not rely on manual actions of any third party. This means that the buyers are more likely to purchase the token for use rather than with the expectation of profit from the efforts of others.</t>
  </si>
  <si>
    <t>Holders of ‘SongVoteToken’ can sign transactions on the network as votes for their favorite new songs and earn rewards for doing so.</t>
  </si>
  <si>
    <t>A sale of tokens before any code has been deployed on a blockchain is more likely to result in buyers purchasing for speculative reasons with the expectation of profit, rather than practical use cases.</t>
  </si>
  <si>
    <t>If the sale occurs after code has been deployed and tested, the token is closer to being able to be used</t>
  </si>
  <si>
    <t>A developer has an idea for a new protocol, writes a white paper and develops a working test network before doing a crowdsale.</t>
  </si>
  <si>
    <t>If the token is sold once there is an operational network using the token, or immediately before the network goes live, it is more likely to be purchased with the intention of use rather than profit.</t>
  </si>
  <si>
    <t>The live network is launched before the crowdsale.</t>
  </si>
  <si>
    <t>Can the token holders exercise real and significant control via voting?</t>
  </si>
  <si>
    <t>Token holders as a whole are able to control the development team’s access to funds</t>
  </si>
  <si>
    <t xml:space="preserve">If the collective approval of token holders is required in order for the development team to access the funds raised in the crowdsale, then any value realized by the token holders is more closely tied to their own decisions, and less reliant on the efforts of others. </t>
  </si>
  <si>
    <t>A development team sells 100,000 Tokens for a total of 100,000 ETH.
50,000 ETH will be released from the token contract to the development team immediately, but the remainder is only released once milestones are met, which requires approval of a majority of the token holders each time. If the milestones are never met, the remaining ETH will be returned to the token holders.</t>
  </si>
  <si>
    <t>Token holders as a whole are able to vote on significant decisions for the protocol</t>
  </si>
  <si>
    <t xml:space="preserve">If the collective approval of token holders is required in order to make significant changes to the protocol, then any value realized by the token holders is more closely tied to their own decisions, and less reliant on the efforts of others. </t>
  </si>
  <si>
    <t>Changes to the protocol require a vote by token holders.</t>
  </si>
  <si>
    <t>Note: Voting rights must be in addition to functionality. A token with voting rights alone and no other real functionality is very likely to satisfy element 3</t>
  </si>
  <si>
    <t>How is the token sale marketed?</t>
  </si>
  <si>
    <t>Marketed as an 'Initial Coin Offering' or similar</t>
  </si>
  <si>
    <t>It is not possible to prevent some buyers from buying a token purely for speculation. However, marketing the token as an investment leads buyers to believe they can profit from holding or trading the token, rather than from using the token in the network.
Using terms like 'Initial Coin Offering' or 'ICO', and investment-related language like ‘returns’ and ‘profits’ encourages buyers to buy a token for speculation, rather than use.</t>
  </si>
  <si>
    <t xml:space="preserve">‘ProfitCoin’ includes potential of ‘high ROI’ and ‘investor profits’ in its marketing material. </t>
  </si>
  <si>
    <t>Marketed as a Token Sale</t>
  </si>
  <si>
    <t>Marketed as a sale of tokens which give the right to access and use the network</t>
  </si>
  <si>
    <t>There is no economic return possible from using the network</t>
  </si>
  <si>
    <t>If there is genuinely no economic return possible for the token holders, then there is unlikely to be a common enterprise. This will be rare.</t>
  </si>
  <si>
    <t>Backers contribute to a cause and receive a ‘thank you’ token which has no economic value.</t>
  </si>
  <si>
    <t>Results</t>
  </si>
  <si>
    <t>Guide</t>
  </si>
  <si>
    <t>Your results</t>
  </si>
  <si>
    <t>Total Points</t>
  </si>
  <si>
    <t>How likely is the element to be satisfied?</t>
  </si>
  <si>
    <t>0 or less</t>
  </si>
  <si>
    <t>Very unlikely</t>
  </si>
  <si>
    <t>1 - 33</t>
  </si>
  <si>
    <t>Unlikely</t>
  </si>
  <si>
    <t>34 - 66</t>
  </si>
  <si>
    <t>Equally likely and unlikely</t>
  </si>
  <si>
    <t>Total for Element 3</t>
  </si>
  <si>
    <t>67 - 99</t>
  </si>
  <si>
    <t>Likely</t>
  </si>
  <si>
    <t>100 or more</t>
  </si>
  <si>
    <t>Very likely</t>
  </si>
  <si>
    <t>Overall Risk Score</t>
  </si>
  <si>
    <t>A token will only be a security if it satisfies all three elements. The higher the point score for each element, the more likely the element is to be satisfied.
For many blockchain tokens, the first two elements of the Howey test are likely to be met. The third element has the most variables and the most different outcomes depending on the characteristics of the particular token.</t>
  </si>
  <si>
    <t>Important notes</t>
  </si>
  <si>
    <r>
      <t xml:space="preserve">Please remember that this methodology produces nothing more than an estimate.  The Overall Risk Score and the categories of likelihood are a guide only. 
The Howey test has not yet been directly applied by the courts to any digital currency or blockchain token. The Howey test as applied by the courts does not involve any points-based calculation. The points system is intended as a guide - to highlight the characteristics of a token which are relevant to the securities law analysis. 
This Framework should be read together with the full legal analysis. This Framework and the full legal analysis may be updated in the future as the law in this area develops.
</t>
    </r>
    <r>
      <rPr>
        <b/>
        <sz val="10"/>
        <rFont val="Arial"/>
      </rPr>
      <t>You should not rely on this Framework as legal advice. It is designed for general informational purposes only, as a guide to certain of the conceptual considerations associated with the narrow issues it addresses. You should seek advice from your own counsel, who is familiar with the particular facts and circumstances of what you intend and can give you tailored advice. This Framework is provided "as is" with no representations, warranties or obligations to update, although we reserve the right to modify or change this Framework from time to time. No attorney-client relationship or privilege is created, nor is this intended to be attorney advertising in any jurisdiction</t>
    </r>
    <r>
      <rPr>
        <sz val="10"/>
        <color rgb="FF000000"/>
        <rFont val="Arial"/>
      </rPr>
      <t xml:space="preserve">.                                </t>
    </r>
  </si>
  <si>
    <t>Last updated December 7, 2016</t>
  </si>
  <si>
    <t>Исключительные отзывы.</t>
  </si>
  <si>
    <t>Положительные отзывы.</t>
  </si>
  <si>
    <t>В СМИ и соц. ресурсах нет большого интереса к проекту.</t>
  </si>
  <si>
    <t>Отзывы в СМИ и соц. ресурсах негативные либо интерес практически нулевой</t>
  </si>
  <si>
    <t>Информация изложена в доступной форме, в полном объёме</t>
  </si>
  <si>
    <t>Информация изложена в достаточном объёме, но остались некоторые вопросы</t>
  </si>
  <si>
    <t>Непрозрачность, необдуманность и отсутствие данных о максимальных целях.</t>
  </si>
  <si>
    <t>Плохой баланс максимальной и минимальной суммы. Отсутвтие данных о верхнем или нижнем пределе.</t>
  </si>
  <si>
    <t>Нет. Вопрос не проработан.</t>
  </si>
  <si>
    <t>Искользование блокчейн</t>
  </si>
  <si>
    <t>Имеет ли токен ценность для пользователя и платформы?</t>
  </si>
  <si>
    <t>Юридический статус продукта</t>
  </si>
  <si>
    <t>Насколько проработаны юридические вопросы (SEC, KYC и др.)</t>
  </si>
  <si>
    <t>Вопросы в процессе разработки. Нет конкретных данных.</t>
  </si>
  <si>
    <t xml:space="preserve">Вопросы затронут поверхностно. </t>
  </si>
  <si>
    <t>Проработаны некоторые ключевые аспекты.</t>
  </si>
  <si>
    <t>Проработаны все ключевые юридические вопросы. Имеет легальный юридический статус</t>
  </si>
  <si>
    <t>Потенциал использования проекта обществом, кем может использоваться?</t>
  </si>
  <si>
    <t>Вопросы никак не затронуты. Обман</t>
  </si>
  <si>
    <t>Некоторые преимущества.</t>
  </si>
  <si>
    <t>Значительные преимущества.</t>
  </si>
  <si>
    <t>Статьи не найдены. Заинтересованность сообществом отсутствует.</t>
  </si>
  <si>
    <t>Популярность и отзывы в соц. сетях и СМИ?</t>
  </si>
</sst>
</file>

<file path=xl/styles.xml><?xml version="1.0" encoding="utf-8"?>
<styleSheet xmlns="http://schemas.openxmlformats.org/spreadsheetml/2006/main">
  <numFmts count="1">
    <numFmt numFmtId="164" formatCode="0.0"/>
  </numFmts>
  <fonts count="25">
    <font>
      <sz val="10"/>
      <color rgb="FF000000"/>
      <name val="Arial"/>
    </font>
    <font>
      <sz val="20"/>
      <color rgb="FF000000"/>
      <name val="Arial"/>
    </font>
    <font>
      <b/>
      <sz val="16"/>
      <color rgb="FF000000"/>
      <name val="Arial"/>
    </font>
    <font>
      <sz val="10"/>
      <name val="Arial"/>
    </font>
    <font>
      <sz val="11"/>
      <name val="Arial"/>
    </font>
    <font>
      <b/>
      <u/>
      <sz val="11"/>
      <color rgb="FF0000FF"/>
      <name val="Arial"/>
    </font>
    <font>
      <b/>
      <sz val="11"/>
      <color rgb="FF000000"/>
      <name val="Arial"/>
    </font>
    <font>
      <b/>
      <u/>
      <sz val="11"/>
      <color rgb="FF000000"/>
      <name val="Arial"/>
    </font>
    <font>
      <sz val="11"/>
      <color rgb="FF000000"/>
      <name val="Arial"/>
    </font>
    <font>
      <b/>
      <sz val="12"/>
      <color rgb="FFFFFFFF"/>
      <name val="Arial"/>
    </font>
    <font>
      <b/>
      <sz val="10"/>
      <name val="Arial"/>
    </font>
    <font>
      <sz val="11"/>
      <color rgb="FFFFFFFF"/>
      <name val="Arial"/>
    </font>
    <font>
      <b/>
      <sz val="11"/>
      <name val="Arial"/>
    </font>
    <font>
      <b/>
      <sz val="12"/>
      <name val="Arial"/>
    </font>
    <font>
      <b/>
      <sz val="12"/>
      <color rgb="FF000000"/>
      <name val="Arial"/>
    </font>
    <font>
      <sz val="10"/>
      <color rgb="FFFFFFFF"/>
      <name val="Arial"/>
    </font>
    <font>
      <sz val="10"/>
      <color rgb="FF000000"/>
      <name val="Arial"/>
    </font>
    <font>
      <i/>
      <sz val="11"/>
      <color rgb="FF000000"/>
      <name val="Arial"/>
    </font>
    <font>
      <i/>
      <sz val="10"/>
      <color rgb="FF000000"/>
      <name val="Arial"/>
    </font>
    <font>
      <i/>
      <sz val="10"/>
      <name val="Arial"/>
    </font>
    <font>
      <u/>
      <sz val="10"/>
      <color rgb="FF0000FF"/>
      <name val="Arial"/>
    </font>
    <font>
      <b/>
      <i/>
      <sz val="10"/>
      <name val="Arial"/>
    </font>
    <font>
      <sz val="10"/>
      <name val="Arial"/>
      <family val="2"/>
      <charset val="204"/>
    </font>
    <font>
      <b/>
      <sz val="10"/>
      <name val="Arial"/>
      <family val="2"/>
      <charset val="204"/>
    </font>
    <font>
      <sz val="10"/>
      <color rgb="FF000000"/>
      <name val="Arial"/>
      <family val="2"/>
      <charset val="204"/>
    </font>
  </fonts>
  <fills count="19">
    <fill>
      <patternFill patternType="none"/>
    </fill>
    <fill>
      <patternFill patternType="gray125"/>
    </fill>
    <fill>
      <patternFill patternType="solid">
        <fgColor rgb="FFEFEFEF"/>
        <bgColor rgb="FFEFEFEF"/>
      </patternFill>
    </fill>
    <fill>
      <patternFill patternType="solid">
        <fgColor rgb="FFB7B7B7"/>
        <bgColor rgb="FFB7B7B7"/>
      </patternFill>
    </fill>
    <fill>
      <patternFill patternType="solid">
        <fgColor rgb="FFFF0000"/>
        <bgColor rgb="FFFF0000"/>
      </patternFill>
    </fill>
    <fill>
      <patternFill patternType="solid">
        <fgColor rgb="FFFF9900"/>
        <bgColor rgb="FFFF9900"/>
      </patternFill>
    </fill>
    <fill>
      <patternFill patternType="solid">
        <fgColor rgb="FFFFFF00"/>
        <bgColor rgb="FFFFFF00"/>
      </patternFill>
    </fill>
    <fill>
      <patternFill patternType="solid">
        <fgColor rgb="FFC0FF00"/>
        <bgColor rgb="FFC0FF00"/>
      </patternFill>
    </fill>
    <fill>
      <patternFill patternType="solid">
        <fgColor rgb="FF00FF00"/>
        <bgColor rgb="FF00FF00"/>
      </patternFill>
    </fill>
    <fill>
      <patternFill patternType="solid">
        <fgColor rgb="FFD9D9D9"/>
        <bgColor rgb="FFD9D9D9"/>
      </patternFill>
    </fill>
    <fill>
      <patternFill patternType="solid">
        <fgColor rgb="FF000000"/>
        <bgColor rgb="FF000000"/>
      </patternFill>
    </fill>
    <fill>
      <patternFill patternType="solid">
        <fgColor rgb="FFFFFFFF"/>
        <bgColor rgb="FFFFFFFF"/>
      </patternFill>
    </fill>
    <fill>
      <patternFill patternType="solid">
        <fgColor rgb="FF2770B4"/>
        <bgColor rgb="FF2770B4"/>
      </patternFill>
    </fill>
    <fill>
      <patternFill patternType="solid">
        <fgColor rgb="FFCCCCCC"/>
        <bgColor rgb="FFCCCCCC"/>
      </patternFill>
    </fill>
    <fill>
      <patternFill patternType="solid">
        <fgColor rgb="FF93C47D"/>
        <bgColor rgb="FF93C47D"/>
      </patternFill>
    </fill>
    <fill>
      <patternFill patternType="solid">
        <fgColor rgb="FFF1F46D"/>
        <bgColor rgb="FFF1F46D"/>
      </patternFill>
    </fill>
    <fill>
      <patternFill patternType="solid">
        <fgColor rgb="FFF1C232"/>
        <bgColor rgb="FFF1C232"/>
      </patternFill>
    </fill>
    <fill>
      <patternFill patternType="solid">
        <fgColor rgb="FFE69138"/>
        <bgColor rgb="FFE69138"/>
      </patternFill>
    </fill>
    <fill>
      <patternFill patternType="solid">
        <fgColor rgb="FFE06666"/>
        <bgColor rgb="FFE06666"/>
      </patternFill>
    </fill>
  </fills>
  <borders count="7">
    <border>
      <left/>
      <right/>
      <top/>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diagonal/>
    </border>
    <border>
      <left style="thin">
        <color rgb="FFCCCCCC"/>
      </left>
      <right style="thin">
        <color rgb="FFCCCCCC"/>
      </right>
      <top style="thin">
        <color rgb="FFCCCCCC"/>
      </top>
      <bottom/>
      <diagonal/>
    </border>
    <border>
      <left style="thin">
        <color rgb="FFCCCCCC"/>
      </left>
      <right style="thin">
        <color rgb="FFCCCCCC"/>
      </right>
      <top/>
      <bottom/>
      <diagonal/>
    </border>
    <border>
      <left style="thin">
        <color rgb="FFCCCCCC"/>
      </left>
      <right style="thin">
        <color rgb="FFCCCCCC"/>
      </right>
      <top/>
      <bottom style="thin">
        <color rgb="FFCCCCCC"/>
      </bottom>
      <diagonal/>
    </border>
    <border>
      <left style="thin">
        <color rgb="FFEFEFEF"/>
      </left>
      <right/>
      <top/>
      <bottom/>
      <diagonal/>
    </border>
  </borders>
  <cellStyleXfs count="1">
    <xf numFmtId="0" fontId="0" fillId="0" borderId="0"/>
  </cellStyleXfs>
  <cellXfs count="101">
    <xf numFmtId="0" fontId="0" fillId="0" borderId="0" xfId="0" applyFont="1" applyAlignment="1"/>
    <xf numFmtId="0" fontId="1" fillId="2" borderId="0" xfId="0" applyFont="1" applyFill="1"/>
    <xf numFmtId="0" fontId="3" fillId="2" borderId="0" xfId="0" applyFont="1" applyFill="1" applyAlignment="1">
      <alignment horizontal="center"/>
    </xf>
    <xf numFmtId="0" fontId="3" fillId="3" borderId="0" xfId="0" applyFont="1" applyFill="1"/>
    <xf numFmtId="0" fontId="6" fillId="0" borderId="0" xfId="0" applyFont="1" applyAlignment="1"/>
    <xf numFmtId="0" fontId="3" fillId="4" borderId="0" xfId="0" applyFont="1" applyFill="1" applyAlignment="1"/>
    <xf numFmtId="0" fontId="3" fillId="5" borderId="0" xfId="0" applyFont="1" applyFill="1" applyAlignment="1"/>
    <xf numFmtId="0" fontId="3" fillId="6" borderId="0" xfId="0" applyFont="1" applyFill="1" applyAlignment="1"/>
    <xf numFmtId="0" fontId="3" fillId="7" borderId="0" xfId="0" applyFont="1" applyFill="1" applyAlignment="1"/>
    <xf numFmtId="0" fontId="3" fillId="8" borderId="0" xfId="0" applyFont="1" applyFill="1" applyAlignment="1"/>
    <xf numFmtId="0" fontId="3" fillId="3" borderId="0" xfId="0" applyFont="1" applyFill="1" applyAlignment="1"/>
    <xf numFmtId="0" fontId="9" fillId="0" borderId="0" xfId="0" applyFont="1" applyAlignment="1"/>
    <xf numFmtId="0" fontId="3" fillId="9" borderId="0" xfId="0" applyFont="1" applyFill="1" applyAlignment="1"/>
    <xf numFmtId="0" fontId="10" fillId="2" borderId="0" xfId="0" applyFont="1" applyFill="1" applyAlignment="1"/>
    <xf numFmtId="0" fontId="6" fillId="0" borderId="0" xfId="0" applyFont="1" applyAlignment="1">
      <alignment wrapText="1"/>
    </xf>
    <xf numFmtId="0" fontId="6" fillId="13" borderId="0" xfId="0" applyFont="1" applyFill="1" applyAlignment="1">
      <alignment wrapText="1"/>
    </xf>
    <xf numFmtId="0" fontId="6" fillId="13" borderId="0" xfId="0" applyFont="1" applyFill="1" applyAlignment="1">
      <alignment horizontal="center" wrapText="1"/>
    </xf>
    <xf numFmtId="0" fontId="8" fillId="0" borderId="1" xfId="0" applyFont="1" applyBorder="1" applyAlignment="1">
      <alignment vertical="top" wrapText="1"/>
    </xf>
    <xf numFmtId="0" fontId="3" fillId="3" borderId="0" xfId="0" applyFont="1" applyFill="1" applyAlignment="1">
      <alignment horizontal="center" vertical="center"/>
    </xf>
    <xf numFmtId="0" fontId="3" fillId="4" borderId="0" xfId="0" applyFont="1" applyFill="1" applyAlignment="1">
      <alignment horizontal="center" vertical="center"/>
    </xf>
    <xf numFmtId="164" fontId="10" fillId="2" borderId="0" xfId="0" applyNumberFormat="1" applyFont="1" applyFill="1" applyAlignment="1">
      <alignment horizontal="center"/>
    </xf>
    <xf numFmtId="0" fontId="10" fillId="2" borderId="0" xfId="0" applyFont="1" applyFill="1" applyAlignment="1">
      <alignment horizontal="center"/>
    </xf>
    <xf numFmtId="0" fontId="12" fillId="13" borderId="1" xfId="0" applyFont="1" applyFill="1" applyBorder="1" applyAlignment="1">
      <alignment horizontal="center" vertical="center" wrapText="1"/>
    </xf>
    <xf numFmtId="0" fontId="3" fillId="5" borderId="0" xfId="0" applyFont="1" applyFill="1" applyAlignment="1">
      <alignment horizontal="center" vertical="center"/>
    </xf>
    <xf numFmtId="0" fontId="3" fillId="6" borderId="0" xfId="0" applyFont="1" applyFill="1" applyAlignment="1">
      <alignment horizontal="center" vertical="center"/>
    </xf>
    <xf numFmtId="0" fontId="3" fillId="7" borderId="0" xfId="0" applyFont="1" applyFill="1" applyAlignment="1">
      <alignment horizontal="center" vertical="center"/>
    </xf>
    <xf numFmtId="0" fontId="3" fillId="8" borderId="0" xfId="0" applyFont="1" applyFill="1" applyAlignment="1">
      <alignment horizontal="center" vertical="center"/>
    </xf>
    <xf numFmtId="0" fontId="3" fillId="9" borderId="0" xfId="0" applyFont="1" applyFill="1" applyAlignment="1">
      <alignment horizontal="center" vertical="center"/>
    </xf>
    <xf numFmtId="0" fontId="15" fillId="10" borderId="0" xfId="0" applyFont="1" applyFill="1" applyAlignment="1">
      <alignment wrapText="1"/>
    </xf>
    <xf numFmtId="0" fontId="6" fillId="13" borderId="1" xfId="0" applyFont="1" applyFill="1" applyBorder="1" applyAlignment="1">
      <alignment wrapText="1"/>
    </xf>
    <xf numFmtId="0" fontId="6" fillId="13" borderId="1" xfId="0" applyFont="1" applyFill="1" applyBorder="1" applyAlignment="1">
      <alignment horizontal="center" wrapText="1"/>
    </xf>
    <xf numFmtId="0" fontId="6" fillId="13" borderId="2" xfId="0" applyFont="1" applyFill="1" applyBorder="1" applyAlignment="1">
      <alignment wrapText="1"/>
    </xf>
    <xf numFmtId="0" fontId="6" fillId="0" borderId="1" xfId="0" applyFont="1" applyBorder="1" applyAlignment="1">
      <alignment horizontal="center" vertical="top"/>
    </xf>
    <xf numFmtId="0" fontId="12" fillId="0" borderId="1" xfId="0" applyFont="1" applyBorder="1" applyAlignment="1">
      <alignment horizontal="center" vertical="center" wrapText="1"/>
    </xf>
    <xf numFmtId="0" fontId="16" fillId="11" borderId="0" xfId="0" applyFont="1" applyFill="1" applyAlignment="1"/>
    <xf numFmtId="0" fontId="8" fillId="0" borderId="0" xfId="0" applyFont="1" applyAlignment="1">
      <alignment wrapText="1"/>
    </xf>
    <xf numFmtId="0" fontId="6" fillId="0" borderId="1" xfId="0" applyFont="1" applyBorder="1" applyAlignment="1">
      <alignment horizontal="center" vertical="top" wrapText="1"/>
    </xf>
    <xf numFmtId="0" fontId="3" fillId="9" borderId="0" xfId="0" applyFont="1" applyFill="1"/>
    <xf numFmtId="0" fontId="17" fillId="0" borderId="0" xfId="0" applyFont="1" applyAlignment="1">
      <alignment wrapText="1"/>
    </xf>
    <xf numFmtId="0" fontId="6" fillId="9" borderId="0" xfId="0" applyFont="1" applyFill="1" applyAlignment="1">
      <alignment horizontal="left" vertical="center" wrapText="1"/>
    </xf>
    <xf numFmtId="0" fontId="8" fillId="0" borderId="0" xfId="0" applyFont="1" applyAlignment="1">
      <alignment horizontal="center" vertical="center"/>
    </xf>
    <xf numFmtId="0" fontId="8" fillId="0" borderId="6" xfId="0" applyFont="1" applyBorder="1" applyAlignment="1">
      <alignment horizontal="right" vertical="center" wrapText="1"/>
    </xf>
    <xf numFmtId="0" fontId="12" fillId="0" borderId="0" xfId="0" applyFont="1" applyAlignment="1">
      <alignment horizontal="right" vertical="center" wrapText="1"/>
    </xf>
    <xf numFmtId="0" fontId="6" fillId="0" borderId="6" xfId="0" applyFont="1" applyBorder="1" applyAlignment="1">
      <alignment horizontal="right" vertical="center" wrapText="1"/>
    </xf>
    <xf numFmtId="0" fontId="20" fillId="0" borderId="0" xfId="0" applyFont="1" applyAlignment="1"/>
    <xf numFmtId="0" fontId="19" fillId="0" borderId="0" xfId="0" applyFont="1" applyAlignment="1"/>
    <xf numFmtId="0" fontId="22" fillId="0" borderId="0" xfId="0" applyFont="1" applyAlignment="1"/>
    <xf numFmtId="0" fontId="23" fillId="2" borderId="0" xfId="0" applyFont="1" applyFill="1" applyAlignment="1"/>
    <xf numFmtId="164" fontId="3" fillId="9" borderId="0" xfId="0" applyNumberFormat="1" applyFont="1" applyFill="1" applyAlignment="1"/>
    <xf numFmtId="0" fontId="23" fillId="3" borderId="0" xfId="0" applyFont="1" applyFill="1" applyAlignment="1">
      <alignment horizontal="center" vertical="center"/>
    </xf>
    <xf numFmtId="0" fontId="0" fillId="0" borderId="0" xfId="0" applyFont="1" applyAlignment="1"/>
    <xf numFmtId="0" fontId="3" fillId="2" borderId="0" xfId="0" applyFont="1" applyFill="1"/>
    <xf numFmtId="0" fontId="24" fillId="0" borderId="0" xfId="0" applyFont="1" applyAlignment="1"/>
    <xf numFmtId="0" fontId="24" fillId="2" borderId="0" xfId="0" applyFont="1" applyFill="1" applyAlignment="1"/>
    <xf numFmtId="0" fontId="16" fillId="0" borderId="0" xfId="0" applyFont="1" applyAlignment="1"/>
    <xf numFmtId="0" fontId="3" fillId="0" borderId="0" xfId="0" applyFont="1"/>
    <xf numFmtId="0" fontId="10" fillId="0" borderId="0" xfId="0" applyFont="1" applyAlignment="1"/>
    <xf numFmtId="0" fontId="0" fillId="0" borderId="0" xfId="0" applyAlignment="1"/>
    <xf numFmtId="0" fontId="3" fillId="2" borderId="0" xfId="0" applyFont="1" applyFill="1" applyAlignment="1"/>
    <xf numFmtId="0" fontId="0" fillId="0" borderId="0" xfId="0" applyFont="1" applyAlignment="1"/>
    <xf numFmtId="0" fontId="3" fillId="0" borderId="0" xfId="0" applyFont="1" applyAlignment="1"/>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8" fillId="0" borderId="0" xfId="0" applyFont="1" applyAlignment="1"/>
    <xf numFmtId="0" fontId="4"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6" fillId="11" borderId="0" xfId="0" applyFont="1" applyFill="1" applyAlignment="1">
      <alignment horizontal="center" vertical="center" wrapText="1"/>
    </xf>
    <xf numFmtId="0" fontId="0" fillId="0" borderId="0" xfId="0" applyFont="1" applyAlignment="1"/>
    <xf numFmtId="0" fontId="3" fillId="2" borderId="0" xfId="0" applyFont="1" applyFill="1" applyAlignment="1"/>
    <xf numFmtId="0" fontId="3" fillId="0" borderId="0" xfId="0" applyFont="1" applyAlignment="1"/>
    <xf numFmtId="0" fontId="3" fillId="2" borderId="0" xfId="0" applyFont="1" applyFill="1" applyAlignment="1"/>
    <xf numFmtId="0" fontId="0" fillId="0" borderId="0" xfId="0" applyFont="1" applyAlignment="1"/>
    <xf numFmtId="0" fontId="11" fillId="12" borderId="0" xfId="0" applyFont="1" applyFill="1" applyAlignment="1">
      <alignment wrapText="1"/>
    </xf>
    <xf numFmtId="0" fontId="3" fillId="0" borderId="0" xfId="0" applyFont="1" applyAlignment="1">
      <alignment wrapText="1"/>
    </xf>
    <xf numFmtId="0" fontId="13" fillId="0" borderId="0" xfId="0" applyFont="1" applyAlignment="1">
      <alignment horizontal="right" vertical="center" wrapText="1"/>
    </xf>
    <xf numFmtId="0" fontId="14" fillId="0" borderId="0" xfId="0" applyFont="1" applyAlignment="1"/>
    <xf numFmtId="0" fontId="4" fillId="0" borderId="0" xfId="0" applyFont="1" applyAlignment="1"/>
    <xf numFmtId="0" fontId="2" fillId="0" borderId="0" xfId="0" applyFont="1" applyAlignment="1"/>
    <xf numFmtId="0" fontId="5" fillId="0" borderId="0" xfId="0" applyFont="1" applyAlignment="1"/>
    <xf numFmtId="0" fontId="7" fillId="0" borderId="0" xfId="0" applyFont="1" applyAlignment="1"/>
    <xf numFmtId="0" fontId="8" fillId="0" borderId="0" xfId="0" applyFont="1" applyAlignment="1"/>
    <xf numFmtId="0" fontId="4" fillId="0" borderId="0" xfId="0" applyFont="1" applyAlignment="1">
      <alignment wrapText="1"/>
    </xf>
    <xf numFmtId="0" fontId="3" fillId="11" borderId="0" xfId="0" applyFont="1" applyFill="1" applyAlignment="1">
      <alignment wrapText="1"/>
    </xf>
    <xf numFmtId="0" fontId="18" fillId="0" borderId="0" xfId="0" applyFont="1" applyAlignment="1">
      <alignment wrapText="1"/>
    </xf>
    <xf numFmtId="0" fontId="9" fillId="10" borderId="0" xfId="0" applyFont="1" applyFill="1" applyAlignment="1"/>
    <xf numFmtId="0" fontId="8" fillId="0" borderId="0" xfId="0" applyFont="1" applyAlignment="1">
      <alignment vertical="top" wrapText="1"/>
    </xf>
    <xf numFmtId="0" fontId="8" fillId="18" borderId="0" xfId="0" applyFont="1" applyFill="1" applyAlignment="1">
      <alignment horizontal="center" vertical="center"/>
    </xf>
    <xf numFmtId="0" fontId="8" fillId="16" borderId="0" xfId="0" applyFont="1" applyFill="1" applyAlignment="1">
      <alignment horizontal="center" vertical="center"/>
    </xf>
    <xf numFmtId="0" fontId="8" fillId="17" borderId="0" xfId="0" applyFont="1" applyFill="1" applyAlignment="1">
      <alignment horizontal="center" vertical="center"/>
    </xf>
    <xf numFmtId="0" fontId="8" fillId="15" borderId="0" xfId="0" applyFont="1" applyFill="1" applyAlignment="1">
      <alignment horizontal="center" vertical="center"/>
    </xf>
    <xf numFmtId="0" fontId="6" fillId="11" borderId="0" xfId="0" applyFont="1" applyFill="1" applyAlignment="1">
      <alignment horizontal="center" vertical="center" wrapText="1"/>
    </xf>
    <xf numFmtId="0" fontId="6" fillId="11" borderId="6" xfId="0" applyFont="1" applyFill="1" applyBorder="1" applyAlignment="1">
      <alignment horizontal="right" vertical="center" wrapText="1"/>
    </xf>
    <xf numFmtId="0" fontId="8" fillId="14" borderId="0" xfId="0" applyFont="1" applyFill="1" applyAlignment="1">
      <alignment horizontal="center" vertical="center"/>
    </xf>
    <xf numFmtId="0" fontId="6" fillId="9" borderId="6" xfId="0" applyFont="1" applyFill="1" applyBorder="1" applyAlignment="1">
      <alignment horizontal="right" vertical="center" wrapText="1"/>
    </xf>
    <xf numFmtId="0" fontId="8" fillId="0" borderId="3" xfId="0" applyFont="1" applyBorder="1" applyAlignment="1">
      <alignment vertical="top" wrapText="1"/>
    </xf>
    <xf numFmtId="0" fontId="3" fillId="0" borderId="4" xfId="0" applyFont="1" applyBorder="1" applyAlignment="1"/>
    <xf numFmtId="0" fontId="3" fillId="0" borderId="5" xfId="0" applyFont="1" applyBorder="1" applyAlignment="1"/>
  </cellXfs>
  <cellStyles count="1">
    <cellStyle name="Обычный" xfId="0" builtinId="0"/>
  </cellStyles>
  <dxfs count="8">
    <dxf>
      <font>
        <color rgb="FFFFFFFF"/>
      </font>
      <fill>
        <patternFill patternType="solid">
          <fgColor rgb="FFEFEFEF"/>
          <bgColor rgb="FFEFEFEF"/>
        </patternFill>
      </fill>
      <border>
        <left/>
        <right/>
        <top/>
        <bottom/>
      </border>
    </dxf>
    <dxf>
      <fill>
        <patternFill patternType="solid">
          <fgColor rgb="FFFFFFFF"/>
          <bgColor rgb="FFFFFFFF"/>
        </patternFill>
      </fill>
      <border>
        <left/>
        <right/>
        <top/>
        <bottom/>
      </border>
    </dxf>
    <dxf>
      <font>
        <color rgb="FFFFFFFF"/>
      </font>
      <fill>
        <patternFill patternType="solid">
          <fgColor rgb="FF000000"/>
          <bgColor rgb="FF000000"/>
        </patternFill>
      </fill>
      <border>
        <left/>
        <right/>
        <top/>
        <bottom/>
      </border>
    </dxf>
    <dxf>
      <fill>
        <patternFill patternType="solid">
          <fgColor rgb="FFF1C232"/>
          <bgColor rgb="FFF1C232"/>
        </patternFill>
      </fill>
      <border>
        <left/>
        <right/>
        <top/>
        <bottom/>
      </border>
    </dxf>
    <dxf>
      <fill>
        <patternFill patternType="solid">
          <fgColor rgb="FFF1F46D"/>
          <bgColor rgb="FFF1F46D"/>
        </patternFill>
      </fill>
      <border>
        <left/>
        <right/>
        <top/>
        <bottom/>
      </border>
    </dxf>
    <dxf>
      <fill>
        <patternFill patternType="solid">
          <fgColor rgb="FFE06666"/>
          <bgColor rgb="FFE06666"/>
        </patternFill>
      </fill>
      <border>
        <left/>
        <right/>
        <top/>
        <bottom/>
      </border>
    </dxf>
    <dxf>
      <fill>
        <patternFill patternType="solid">
          <fgColor rgb="FFE69138"/>
          <bgColor rgb="FFE69138"/>
        </patternFill>
      </fill>
      <border>
        <left/>
        <right/>
        <top/>
        <bottom/>
      </border>
    </dxf>
    <dxf>
      <fill>
        <patternFill patternType="solid">
          <fgColor rgb="FF93C47D"/>
          <bgColor rgb="FF93C47D"/>
        </patternFill>
      </fill>
      <border>
        <left/>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76200</xdr:colOff>
      <xdr:row>0</xdr:row>
      <xdr:rowOff>942975</xdr:rowOff>
    </xdr:to>
    <xdr:grpSp>
      <xdr:nvGrpSpPr>
        <xdr:cNvPr id="2" name="Shape 2">
          <a:extLst>
            <a:ext uri="{FF2B5EF4-FFF2-40B4-BE49-F238E27FC236}">
              <a16:creationId xmlns:a16="http://schemas.microsoft.com/office/drawing/2014/main" xmlns="" id="{00000000-0008-0000-0100-000002000000}"/>
            </a:ext>
          </a:extLst>
        </xdr:cNvPr>
        <xdr:cNvGrpSpPr/>
      </xdr:nvGrpSpPr>
      <xdr:grpSpPr>
        <a:xfrm>
          <a:off x="0" y="0"/>
          <a:ext cx="4591050" cy="942975"/>
          <a:chOff x="152400" y="152400"/>
          <a:chExt cx="4772025" cy="962025"/>
        </a:xfrm>
      </xdr:grpSpPr>
      <xdr:pic>
        <xdr:nvPicPr>
          <xdr:cNvPr id="3" name="Shape 3" descr="Logo_horisontal_2.png">
            <a:extLst>
              <a:ext uri="{FF2B5EF4-FFF2-40B4-BE49-F238E27FC236}">
                <a16:creationId xmlns:a16="http://schemas.microsoft.com/office/drawing/2014/main" xmlns="" id="{00000000-0008-0000-0100-000003000000}"/>
              </a:ext>
            </a:extLst>
          </xdr:cNvPr>
          <xdr:cNvPicPr preferRelativeResize="0"/>
        </xdr:nvPicPr>
        <xdr:blipFill>
          <a:blip xmlns:r="http://schemas.openxmlformats.org/officeDocument/2006/relationships" r:embed="rId1">
            <a:alphaModFix/>
          </a:blip>
          <a:stretch>
            <a:fillRect/>
          </a:stretch>
        </xdr:blipFill>
        <xdr:spPr>
          <a:xfrm>
            <a:off x="152400" y="152400"/>
            <a:ext cx="4772025" cy="962025"/>
          </a:xfrm>
          <a:prstGeom prst="rect">
            <a:avLst/>
          </a:prstGeom>
          <a:noFill/>
          <a:ln>
            <a:noFill/>
          </a:ln>
        </xdr:spPr>
      </xdr:pic>
    </xdr:grp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1</xdr:col>
      <xdr:colOff>47625</xdr:colOff>
      <xdr:row>84</xdr:row>
      <xdr:rowOff>47625</xdr:rowOff>
    </xdr:from>
    <xdr:to>
      <xdr:col>1</xdr:col>
      <xdr:colOff>885825</xdr:colOff>
      <xdr:row>85</xdr:row>
      <xdr:rowOff>142875</xdr:rowOff>
    </xdr:to>
    <xdr:pic>
      <xdr:nvPicPr>
        <xdr:cNvPr id="2" name="image1.png">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838200" cy="295275"/>
        </a:xfrm>
        <a:prstGeom prst="rect">
          <a:avLst/>
        </a:prstGeom>
        <a:noFill/>
      </xdr:spPr>
    </xdr:pic>
    <xdr:clientData fLock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outlinePr summaryBelow="0" summaryRight="0"/>
  </sheetPr>
  <dimension ref="A1:AB982"/>
  <sheetViews>
    <sheetView tabSelected="1" zoomScaleNormal="100" workbookViewId="0">
      <pane ySplit="1" topLeftCell="A2" activePane="bottomLeft" state="frozen"/>
      <selection pane="bottomLeft" activeCell="D11" sqref="D11"/>
    </sheetView>
  </sheetViews>
  <sheetFormatPr defaultColWidth="14.42578125" defaultRowHeight="15.75" customHeight="1"/>
  <cols>
    <col min="1" max="1" width="39.28515625" customWidth="1"/>
    <col min="2" max="6" width="4.42578125" customWidth="1"/>
    <col min="7" max="7" width="6" customWidth="1"/>
    <col min="8" max="8" width="115.140625" customWidth="1"/>
    <col min="9" max="9" width="81.28515625" customWidth="1"/>
    <col min="10" max="10" width="57.42578125" customWidth="1"/>
    <col min="11" max="11" width="91.7109375" customWidth="1"/>
    <col min="12" max="12" width="76.42578125" customWidth="1"/>
    <col min="13" max="13" width="95.7109375" customWidth="1"/>
  </cols>
  <sheetData>
    <row r="1" spans="1:28" ht="22.5" customHeight="1">
      <c r="A1" s="18"/>
      <c r="B1" s="19">
        <v>1</v>
      </c>
      <c r="C1" s="23">
        <v>2</v>
      </c>
      <c r="D1" s="24">
        <v>3</v>
      </c>
      <c r="E1" s="25">
        <v>4</v>
      </c>
      <c r="F1" s="26">
        <v>5</v>
      </c>
      <c r="G1" s="18"/>
      <c r="H1" s="49" t="s">
        <v>0</v>
      </c>
      <c r="I1" s="19">
        <v>1</v>
      </c>
      <c r="J1" s="23">
        <v>2</v>
      </c>
      <c r="K1" s="24">
        <v>3</v>
      </c>
      <c r="L1" s="25">
        <v>4</v>
      </c>
      <c r="M1" s="26">
        <v>5</v>
      </c>
      <c r="N1" s="27"/>
      <c r="O1" s="18"/>
      <c r="P1" s="18"/>
      <c r="Q1" s="18"/>
      <c r="R1" s="18"/>
      <c r="S1" s="18"/>
      <c r="T1" s="18"/>
      <c r="U1" s="18"/>
      <c r="V1" s="18"/>
      <c r="W1" s="18"/>
      <c r="X1" s="18"/>
      <c r="Y1" s="18"/>
      <c r="Z1" s="18"/>
      <c r="AA1" s="18"/>
      <c r="AB1" s="18"/>
    </row>
    <row r="2" spans="1:28" ht="12.75">
      <c r="A2" s="13" t="s">
        <v>1</v>
      </c>
      <c r="B2" s="51">
        <f>SUM(B3:B7)</f>
        <v>0</v>
      </c>
      <c r="C2" s="51">
        <f>SUM(C3:C7)</f>
        <v>1</v>
      </c>
      <c r="D2" s="51">
        <f>SUM(D3:D7)</f>
        <v>4</v>
      </c>
      <c r="E2" s="51">
        <f>SUM(E3:E7)</f>
        <v>0</v>
      </c>
      <c r="F2" s="51">
        <f>SUM(F3:F7)</f>
        <v>0</v>
      </c>
      <c r="G2" s="20">
        <f>((B2*1)+(C2*2)+(D2*3)+(E2*4)+(F2*5))/SUM(B2:F2)</f>
        <v>2.8</v>
      </c>
      <c r="H2" s="51"/>
      <c r="I2" s="51"/>
      <c r="J2" s="51"/>
      <c r="K2" s="51"/>
      <c r="L2" s="51"/>
      <c r="M2" s="51"/>
      <c r="N2" s="51"/>
      <c r="O2" s="51"/>
      <c r="P2" s="51"/>
      <c r="Q2" s="51"/>
      <c r="R2" s="51"/>
      <c r="S2" s="51"/>
      <c r="T2" s="51"/>
      <c r="U2" s="51"/>
      <c r="V2" s="51"/>
      <c r="W2" s="51"/>
      <c r="X2" s="51"/>
      <c r="Y2" s="51"/>
      <c r="Z2" s="51"/>
      <c r="AA2" s="51"/>
      <c r="AB2" s="51"/>
    </row>
    <row r="3" spans="1:28" ht="12.75">
      <c r="A3" s="60" t="s">
        <v>2</v>
      </c>
      <c r="B3" s="59"/>
      <c r="C3" s="60">
        <v>1</v>
      </c>
      <c r="D3" s="59"/>
      <c r="E3" s="59"/>
      <c r="F3" s="59"/>
      <c r="G3" s="74"/>
      <c r="H3" s="60" t="s">
        <v>3</v>
      </c>
      <c r="I3" s="60" t="s">
        <v>4</v>
      </c>
      <c r="J3" s="60" t="s">
        <v>5</v>
      </c>
      <c r="K3" s="60" t="s">
        <v>6</v>
      </c>
      <c r="L3" s="60" t="s">
        <v>7</v>
      </c>
      <c r="M3" s="60" t="s">
        <v>8</v>
      </c>
      <c r="N3" s="59"/>
      <c r="O3" s="59"/>
      <c r="P3" s="59"/>
      <c r="Q3" s="59"/>
      <c r="R3" s="59"/>
      <c r="S3" s="59"/>
      <c r="T3" s="59"/>
      <c r="U3" s="59"/>
      <c r="V3" s="59"/>
      <c r="W3" s="59"/>
      <c r="X3" s="59"/>
      <c r="Y3" s="59"/>
      <c r="Z3" s="59"/>
      <c r="AA3" s="59"/>
      <c r="AB3" s="59"/>
    </row>
    <row r="4" spans="1:28" ht="12.75">
      <c r="A4" s="46" t="s">
        <v>9</v>
      </c>
      <c r="B4" s="60"/>
      <c r="C4" s="59"/>
      <c r="D4" s="59">
        <v>1</v>
      </c>
      <c r="E4" s="59"/>
      <c r="F4" s="59"/>
      <c r="G4" s="74"/>
      <c r="H4" s="60" t="s">
        <v>10</v>
      </c>
      <c r="I4" s="60" t="s">
        <v>11</v>
      </c>
      <c r="J4" s="60" t="s">
        <v>12</v>
      </c>
      <c r="K4" s="60" t="s">
        <v>13</v>
      </c>
      <c r="L4" s="60" t="s">
        <v>14</v>
      </c>
      <c r="M4" s="60" t="s">
        <v>15</v>
      </c>
      <c r="N4" s="59"/>
      <c r="O4" s="59"/>
      <c r="P4" s="59"/>
      <c r="Q4" s="59"/>
      <c r="R4" s="59"/>
      <c r="S4" s="59"/>
      <c r="T4" s="59"/>
      <c r="U4" s="59"/>
      <c r="V4" s="59"/>
      <c r="W4" s="59"/>
      <c r="X4" s="59"/>
      <c r="Y4" s="59"/>
      <c r="Z4" s="59"/>
      <c r="AA4" s="59"/>
      <c r="AB4" s="59"/>
    </row>
    <row r="5" spans="1:28" s="50" customFormat="1" ht="12.75">
      <c r="A5" s="60" t="s">
        <v>16</v>
      </c>
      <c r="B5" s="59"/>
      <c r="C5" s="59"/>
      <c r="D5" s="59">
        <v>1</v>
      </c>
      <c r="E5" s="60"/>
      <c r="F5" s="59"/>
      <c r="G5" s="74"/>
      <c r="H5" s="46" t="s">
        <v>537</v>
      </c>
      <c r="I5" s="60" t="s">
        <v>536</v>
      </c>
      <c r="J5" s="60" t="s">
        <v>518</v>
      </c>
      <c r="K5" s="60" t="s">
        <v>517</v>
      </c>
      <c r="L5" s="60" t="s">
        <v>516</v>
      </c>
      <c r="M5" s="60" t="s">
        <v>515</v>
      </c>
      <c r="N5" s="59"/>
      <c r="O5" s="59"/>
      <c r="P5" s="59"/>
      <c r="Q5" s="59"/>
      <c r="R5" s="59"/>
      <c r="S5" s="59"/>
      <c r="T5" s="59"/>
      <c r="U5" s="59"/>
      <c r="V5" s="59"/>
      <c r="W5" s="59"/>
      <c r="X5" s="59"/>
      <c r="Y5" s="59"/>
      <c r="Z5" s="59"/>
      <c r="AA5" s="59"/>
      <c r="AB5" s="59"/>
    </row>
    <row r="6" spans="1:28" ht="12.75">
      <c r="A6" s="60" t="s">
        <v>17</v>
      </c>
      <c r="B6" s="59"/>
      <c r="C6" s="59"/>
      <c r="D6" s="60">
        <v>1</v>
      </c>
      <c r="E6" s="59"/>
      <c r="F6" s="71"/>
      <c r="G6" s="74"/>
      <c r="H6" s="46" t="s">
        <v>532</v>
      </c>
      <c r="I6" s="60" t="s">
        <v>18</v>
      </c>
      <c r="J6" s="60" t="s">
        <v>19</v>
      </c>
      <c r="K6" s="60" t="s">
        <v>20</v>
      </c>
      <c r="L6" s="60" t="s">
        <v>21</v>
      </c>
      <c r="M6" s="60" t="s">
        <v>22</v>
      </c>
      <c r="N6" s="59"/>
      <c r="O6" s="59"/>
      <c r="P6" s="59"/>
      <c r="Q6" s="59"/>
      <c r="R6" s="59"/>
      <c r="S6" s="59"/>
      <c r="T6" s="59"/>
      <c r="U6" s="59"/>
      <c r="V6" s="59"/>
      <c r="W6" s="59"/>
      <c r="X6" s="59"/>
      <c r="Y6" s="59"/>
      <c r="Z6" s="59"/>
      <c r="AA6" s="59"/>
      <c r="AB6" s="59"/>
    </row>
    <row r="7" spans="1:28" s="46" customFormat="1" ht="12.75">
      <c r="A7" s="46" t="s">
        <v>526</v>
      </c>
      <c r="D7" s="46">
        <v>1</v>
      </c>
      <c r="G7" s="72"/>
      <c r="H7" s="46" t="s">
        <v>527</v>
      </c>
      <c r="I7" s="46" t="s">
        <v>533</v>
      </c>
      <c r="J7" s="46" t="s">
        <v>528</v>
      </c>
      <c r="K7" s="46" t="s">
        <v>529</v>
      </c>
      <c r="L7" s="46" t="s">
        <v>530</v>
      </c>
      <c r="M7" s="46" t="s">
        <v>531</v>
      </c>
    </row>
    <row r="8" spans="1:28" ht="12.75">
      <c r="A8" s="47" t="s">
        <v>524</v>
      </c>
      <c r="B8" s="51">
        <f>SUM(B9:B11)</f>
        <v>2</v>
      </c>
      <c r="C8" s="51">
        <f>SUM(C9:C11)</f>
        <v>1</v>
      </c>
      <c r="D8" s="51">
        <f>SUM(D9:D11)</f>
        <v>0</v>
      </c>
      <c r="E8" s="51">
        <f>SUM(E9:E11)</f>
        <v>0</v>
      </c>
      <c r="F8" s="51">
        <f>SUM(F9:F11)</f>
        <v>0</v>
      </c>
      <c r="G8" s="20">
        <f>((B8*1)+(C8*2)+(D8*3)+(E8*4)+(F8*5))/SUM(B8:F8)</f>
        <v>1.3333333333333333</v>
      </c>
      <c r="H8" s="51"/>
      <c r="I8" s="51"/>
      <c r="J8" s="51"/>
      <c r="K8" s="51"/>
      <c r="L8" s="51"/>
      <c r="M8" s="51"/>
      <c r="N8" s="51"/>
      <c r="O8" s="51"/>
      <c r="P8" s="51"/>
      <c r="Q8" s="51"/>
      <c r="R8" s="51"/>
      <c r="S8" s="51"/>
      <c r="T8" s="51"/>
      <c r="U8" s="51"/>
      <c r="V8" s="51"/>
      <c r="W8" s="51"/>
      <c r="X8" s="51"/>
      <c r="Y8" s="51"/>
      <c r="Z8" s="51"/>
      <c r="AA8" s="51"/>
      <c r="AB8" s="51"/>
    </row>
    <row r="9" spans="1:28" ht="12.75">
      <c r="A9" s="60" t="s">
        <v>23</v>
      </c>
      <c r="B9" s="59">
        <v>1</v>
      </c>
      <c r="C9" s="60"/>
      <c r="D9" s="59"/>
      <c r="E9" s="59"/>
      <c r="F9" s="59"/>
      <c r="G9" s="74"/>
      <c r="H9" s="46" t="s">
        <v>24</v>
      </c>
      <c r="I9" s="46" t="s">
        <v>25</v>
      </c>
      <c r="J9" s="46" t="s">
        <v>26</v>
      </c>
      <c r="K9" s="46" t="s">
        <v>27</v>
      </c>
      <c r="L9" s="46" t="s">
        <v>534</v>
      </c>
      <c r="M9" s="46" t="s">
        <v>535</v>
      </c>
      <c r="N9" s="59"/>
      <c r="O9" s="59"/>
      <c r="P9" s="59"/>
      <c r="Q9" s="59"/>
      <c r="R9" s="59"/>
      <c r="S9" s="59"/>
      <c r="T9" s="59"/>
      <c r="U9" s="59"/>
      <c r="V9" s="59"/>
      <c r="W9" s="59"/>
      <c r="X9" s="59"/>
      <c r="Y9" s="59"/>
      <c r="Z9" s="59"/>
      <c r="AA9" s="59"/>
      <c r="AB9" s="59"/>
    </row>
    <row r="10" spans="1:28" s="46" customFormat="1" ht="12.75">
      <c r="A10" s="46" t="s">
        <v>28</v>
      </c>
      <c r="C10" s="46">
        <v>1</v>
      </c>
      <c r="G10" s="75"/>
      <c r="H10" s="46" t="s">
        <v>525</v>
      </c>
      <c r="I10" s="46" t="s">
        <v>523</v>
      </c>
      <c r="J10" s="46" t="s">
        <v>29</v>
      </c>
      <c r="K10" s="46" t="s">
        <v>30</v>
      </c>
      <c r="L10" s="46" t="s">
        <v>31</v>
      </c>
      <c r="M10" s="46" t="s">
        <v>32</v>
      </c>
    </row>
    <row r="11" spans="1:28" ht="12.75">
      <c r="A11" s="46" t="s">
        <v>33</v>
      </c>
      <c r="B11" s="59">
        <v>1</v>
      </c>
      <c r="C11" s="59"/>
      <c r="D11" s="59"/>
      <c r="E11" s="60"/>
      <c r="F11" s="59"/>
      <c r="G11" s="75"/>
      <c r="H11" s="46" t="s">
        <v>34</v>
      </c>
      <c r="I11" s="46" t="s">
        <v>35</v>
      </c>
      <c r="J11" s="46" t="s">
        <v>36</v>
      </c>
      <c r="K11" s="46" t="s">
        <v>37</v>
      </c>
      <c r="L11" s="46" t="s">
        <v>38</v>
      </c>
      <c r="M11" s="46" t="s">
        <v>39</v>
      </c>
      <c r="N11" s="59"/>
      <c r="O11" s="59"/>
      <c r="P11" s="59"/>
      <c r="Q11" s="59"/>
      <c r="R11" s="59"/>
      <c r="S11" s="59"/>
      <c r="T11" s="59"/>
      <c r="U11" s="59"/>
      <c r="V11" s="59"/>
      <c r="W11" s="59"/>
      <c r="X11" s="59"/>
      <c r="Y11" s="59"/>
      <c r="Z11" s="59"/>
      <c r="AA11" s="59"/>
      <c r="AB11" s="59"/>
    </row>
    <row r="12" spans="1:28" ht="12.75">
      <c r="A12" s="13" t="s">
        <v>40</v>
      </c>
      <c r="B12" s="51">
        <f>SUM(B13:B15)</f>
        <v>0</v>
      </c>
      <c r="C12" s="51">
        <f>SUM(C13:C15)</f>
        <v>1</v>
      </c>
      <c r="D12" s="51">
        <f>SUM(D13:D15)</f>
        <v>0</v>
      </c>
      <c r="E12" s="51">
        <f>SUM(E13:E15)</f>
        <v>2</v>
      </c>
      <c r="F12" s="51">
        <f>SUM(F13:F15)</f>
        <v>0</v>
      </c>
      <c r="G12" s="20">
        <f>((B12*1)+(C12*2)+(D12*3)+(E12*4)+(F12*5))/SUM(B12:F12)</f>
        <v>3.3333333333333335</v>
      </c>
      <c r="H12" s="51"/>
      <c r="I12" s="51"/>
      <c r="J12" s="51"/>
      <c r="K12" s="51"/>
      <c r="L12" s="51"/>
      <c r="M12" s="51"/>
      <c r="N12" s="51"/>
      <c r="O12" s="51"/>
      <c r="P12" s="51"/>
      <c r="Q12" s="51"/>
      <c r="R12" s="51"/>
      <c r="S12" s="51"/>
      <c r="T12" s="51"/>
      <c r="U12" s="51"/>
      <c r="V12" s="51"/>
      <c r="W12" s="51"/>
      <c r="X12" s="51"/>
      <c r="Y12" s="51"/>
      <c r="Z12" s="51"/>
      <c r="AA12" s="51"/>
      <c r="AB12" s="51"/>
    </row>
    <row r="13" spans="1:28" s="46" customFormat="1" ht="12.75">
      <c r="A13" s="46" t="s">
        <v>41</v>
      </c>
      <c r="C13" s="46">
        <v>1</v>
      </c>
      <c r="G13" s="74"/>
      <c r="H13" s="46" t="s">
        <v>42</v>
      </c>
      <c r="I13" s="46" t="s">
        <v>43</v>
      </c>
      <c r="J13" s="46" t="s">
        <v>44</v>
      </c>
      <c r="K13" s="46" t="s">
        <v>45</v>
      </c>
      <c r="L13" s="46" t="s">
        <v>46</v>
      </c>
      <c r="M13" s="46" t="s">
        <v>47</v>
      </c>
    </row>
    <row r="14" spans="1:28" ht="12.75">
      <c r="A14" s="46" t="s">
        <v>48</v>
      </c>
      <c r="B14" s="59"/>
      <c r="C14" s="59"/>
      <c r="D14" s="59"/>
      <c r="E14" s="59">
        <v>1</v>
      </c>
      <c r="F14" s="60"/>
      <c r="G14" s="75"/>
      <c r="H14" s="46" t="s">
        <v>49</v>
      </c>
      <c r="I14" s="46" t="s">
        <v>50</v>
      </c>
      <c r="J14" s="46" t="s">
        <v>51</v>
      </c>
      <c r="K14" s="46" t="s">
        <v>52</v>
      </c>
      <c r="L14" s="60" t="s">
        <v>53</v>
      </c>
      <c r="M14" s="46" t="s">
        <v>54</v>
      </c>
      <c r="N14" s="59"/>
      <c r="O14" s="59"/>
      <c r="P14" s="59"/>
      <c r="Q14" s="59"/>
      <c r="R14" s="59"/>
      <c r="S14" s="59"/>
      <c r="T14" s="59"/>
      <c r="U14" s="59"/>
      <c r="V14" s="59"/>
      <c r="W14" s="59"/>
      <c r="X14" s="59"/>
      <c r="Y14" s="59"/>
      <c r="Z14" s="59"/>
      <c r="AA14" s="59"/>
      <c r="AB14" s="59"/>
    </row>
    <row r="15" spans="1:28" ht="12.75">
      <c r="A15" s="60" t="s">
        <v>55</v>
      </c>
      <c r="B15" s="59"/>
      <c r="C15" s="59"/>
      <c r="D15" s="60"/>
      <c r="E15" s="59">
        <v>1</v>
      </c>
      <c r="F15" s="59"/>
      <c r="G15" s="75"/>
      <c r="H15" s="46" t="s">
        <v>56</v>
      </c>
      <c r="I15" s="46" t="s">
        <v>57</v>
      </c>
      <c r="J15" s="60" t="s">
        <v>58</v>
      </c>
      <c r="K15" s="60" t="s">
        <v>59</v>
      </c>
      <c r="L15" s="60" t="s">
        <v>60</v>
      </c>
      <c r="M15" s="60" t="s">
        <v>61</v>
      </c>
      <c r="N15" s="59"/>
      <c r="O15" s="59"/>
      <c r="P15" s="59"/>
      <c r="Q15" s="59"/>
      <c r="R15" s="59"/>
      <c r="S15" s="59"/>
      <c r="T15" s="59"/>
      <c r="U15" s="59"/>
      <c r="V15" s="59"/>
      <c r="W15" s="59"/>
      <c r="X15" s="59"/>
      <c r="Y15" s="59"/>
      <c r="Z15" s="59"/>
      <c r="AA15" s="59"/>
      <c r="AB15" s="59"/>
    </row>
    <row r="16" spans="1:28" ht="12.75">
      <c r="A16" s="47" t="s">
        <v>62</v>
      </c>
      <c r="B16" s="58">
        <f>SUM(B17:B18)</f>
        <v>0</v>
      </c>
      <c r="C16" s="58">
        <f>SUM(C17:C18)</f>
        <v>0</v>
      </c>
      <c r="D16" s="58">
        <f>SUM(D17:D18)</f>
        <v>1</v>
      </c>
      <c r="E16" s="58">
        <f>SUM(E17:E18)</f>
        <v>1</v>
      </c>
      <c r="F16" s="58">
        <f>SUM(F17:F18)</f>
        <v>0</v>
      </c>
      <c r="G16" s="20">
        <f>((B16*1)+(C16*2)+(D16*3)+(E16*4)+(F16*5))/SUM(B16:F16)</f>
        <v>3.5</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63</v>
      </c>
      <c r="B17" s="59"/>
      <c r="C17" s="59"/>
      <c r="D17" s="59">
        <v>1</v>
      </c>
      <c r="E17" s="60"/>
      <c r="F17" s="59"/>
      <c r="G17" s="74"/>
      <c r="H17" s="60" t="s">
        <v>64</v>
      </c>
      <c r="I17" s="60" t="s">
        <v>65</v>
      </c>
      <c r="J17" s="60" t="s">
        <v>66</v>
      </c>
      <c r="K17" s="60" t="s">
        <v>67</v>
      </c>
      <c r="L17" s="60" t="s">
        <v>68</v>
      </c>
      <c r="M17" s="60" t="s">
        <v>69</v>
      </c>
      <c r="N17" s="59"/>
      <c r="O17" s="59"/>
      <c r="P17" s="59"/>
      <c r="Q17" s="59"/>
      <c r="R17" s="59"/>
      <c r="S17" s="59"/>
      <c r="T17" s="59"/>
      <c r="U17" s="59"/>
      <c r="V17" s="59"/>
      <c r="W17" s="59"/>
      <c r="X17" s="59"/>
      <c r="Y17" s="59"/>
      <c r="Z17" s="59"/>
      <c r="AA17" s="59"/>
      <c r="AB17" s="59"/>
    </row>
    <row r="18" spans="1:28" ht="12.75">
      <c r="A18" s="60" t="s">
        <v>70</v>
      </c>
      <c r="B18" s="59"/>
      <c r="C18" s="59"/>
      <c r="D18" s="59"/>
      <c r="E18" s="59">
        <v>1</v>
      </c>
      <c r="F18" s="60"/>
      <c r="G18" s="75"/>
      <c r="H18" s="60" t="s">
        <v>71</v>
      </c>
      <c r="I18" s="60" t="s">
        <v>72</v>
      </c>
      <c r="J18" s="60" t="s">
        <v>73</v>
      </c>
      <c r="K18" s="60" t="s">
        <v>74</v>
      </c>
      <c r="L18" s="60" t="s">
        <v>75</v>
      </c>
      <c r="M18" s="60" t="s">
        <v>76</v>
      </c>
      <c r="N18" s="59"/>
      <c r="O18" s="59"/>
      <c r="P18" s="59"/>
      <c r="Q18" s="59"/>
      <c r="R18" s="59"/>
      <c r="S18" s="59"/>
      <c r="T18" s="59"/>
      <c r="U18" s="59"/>
      <c r="V18" s="59"/>
      <c r="W18" s="59"/>
      <c r="X18" s="59"/>
      <c r="Y18" s="59"/>
      <c r="Z18" s="59"/>
      <c r="AA18" s="59"/>
      <c r="AB18" s="59"/>
    </row>
    <row r="19" spans="1:28" ht="12.75">
      <c r="A19" s="47" t="s">
        <v>77</v>
      </c>
      <c r="B19" s="51">
        <f>SUM(B20:B23)</f>
        <v>0</v>
      </c>
      <c r="C19" s="51">
        <f>SUM(C20:C23)</f>
        <v>2</v>
      </c>
      <c r="D19" s="51">
        <f>SUM(D20:D23)</f>
        <v>2</v>
      </c>
      <c r="E19" s="51">
        <f>SUM(E20:E23)</f>
        <v>0</v>
      </c>
      <c r="F19" s="51">
        <f>SUM(F20:F23)</f>
        <v>0</v>
      </c>
      <c r="G19" s="20">
        <f>((B19*1)+(C19*2)+(D19*3)+(E19*4)+(F19*5))/SUM(B19:F19)</f>
        <v>2.5</v>
      </c>
      <c r="H19" s="51"/>
      <c r="I19" s="51"/>
      <c r="J19" s="51"/>
      <c r="K19" s="51"/>
      <c r="L19" s="51"/>
      <c r="M19" s="51"/>
      <c r="N19" s="51"/>
      <c r="O19" s="51"/>
      <c r="P19" s="51"/>
      <c r="Q19" s="51"/>
      <c r="R19" s="51"/>
      <c r="S19" s="51"/>
      <c r="T19" s="51"/>
      <c r="U19" s="51"/>
      <c r="V19" s="51"/>
      <c r="W19" s="51"/>
      <c r="X19" s="51"/>
      <c r="Y19" s="51"/>
      <c r="Z19" s="51"/>
      <c r="AA19" s="51"/>
      <c r="AB19" s="51"/>
    </row>
    <row r="20" spans="1:28" ht="12.75">
      <c r="A20" s="60" t="s">
        <v>78</v>
      </c>
      <c r="B20" s="59"/>
      <c r="C20" s="59"/>
      <c r="D20" s="59">
        <v>1</v>
      </c>
      <c r="E20" s="60"/>
      <c r="F20" s="59"/>
      <c r="G20" s="74"/>
      <c r="H20" s="46" t="s">
        <v>79</v>
      </c>
      <c r="I20" s="60" t="s">
        <v>80</v>
      </c>
      <c r="J20" s="60" t="s">
        <v>81</v>
      </c>
      <c r="K20" s="60" t="s">
        <v>82</v>
      </c>
      <c r="L20" s="60" t="s">
        <v>83</v>
      </c>
      <c r="M20" s="60" t="s">
        <v>84</v>
      </c>
      <c r="N20" s="59"/>
      <c r="O20" s="59"/>
      <c r="P20" s="59"/>
      <c r="Q20" s="59"/>
      <c r="R20" s="59"/>
      <c r="S20" s="59"/>
      <c r="T20" s="59"/>
      <c r="U20" s="59"/>
      <c r="V20" s="59"/>
      <c r="W20" s="59"/>
      <c r="X20" s="59"/>
      <c r="Y20" s="59"/>
      <c r="Z20" s="59"/>
      <c r="AA20" s="59"/>
      <c r="AB20" s="59"/>
    </row>
    <row r="21" spans="1:28" ht="12.75">
      <c r="A21" s="60" t="s">
        <v>85</v>
      </c>
      <c r="B21" s="59"/>
      <c r="C21" s="59">
        <v>1</v>
      </c>
      <c r="D21" s="59"/>
      <c r="E21" s="60"/>
      <c r="F21" s="59"/>
      <c r="G21" s="75"/>
      <c r="H21" s="46" t="s">
        <v>86</v>
      </c>
      <c r="I21" s="60" t="s">
        <v>87</v>
      </c>
      <c r="J21" s="60" t="s">
        <v>88</v>
      </c>
      <c r="K21" s="60" t="s">
        <v>89</v>
      </c>
      <c r="L21" s="60" t="s">
        <v>90</v>
      </c>
      <c r="M21" s="60" t="s">
        <v>91</v>
      </c>
      <c r="N21" s="59"/>
      <c r="O21" s="59"/>
      <c r="P21" s="59"/>
      <c r="Q21" s="59"/>
      <c r="R21" s="59"/>
      <c r="S21" s="59"/>
      <c r="T21" s="59"/>
      <c r="U21" s="59"/>
      <c r="V21" s="59"/>
      <c r="W21" s="59"/>
      <c r="X21" s="59"/>
      <c r="Y21" s="59"/>
      <c r="Z21" s="59"/>
      <c r="AA21" s="59"/>
      <c r="AB21" s="59"/>
    </row>
    <row r="22" spans="1:28" ht="12.75">
      <c r="A22" s="46" t="s">
        <v>92</v>
      </c>
      <c r="B22" s="59"/>
      <c r="C22" s="59">
        <v>1</v>
      </c>
      <c r="D22" s="60"/>
      <c r="E22" s="59"/>
      <c r="F22" s="59"/>
      <c r="G22" s="75"/>
      <c r="H22" s="46" t="s">
        <v>93</v>
      </c>
      <c r="I22" s="60" t="s">
        <v>94</v>
      </c>
      <c r="J22" s="60" t="s">
        <v>95</v>
      </c>
      <c r="K22" s="60" t="s">
        <v>96</v>
      </c>
      <c r="L22" s="60" t="s">
        <v>97</v>
      </c>
      <c r="M22" s="60" t="s">
        <v>98</v>
      </c>
      <c r="N22" s="59"/>
      <c r="O22" s="59"/>
      <c r="P22" s="59"/>
      <c r="Q22" s="59"/>
      <c r="R22" s="59"/>
      <c r="S22" s="59"/>
      <c r="T22" s="59"/>
      <c r="U22" s="59"/>
      <c r="V22" s="59"/>
      <c r="W22" s="59"/>
      <c r="X22" s="59"/>
      <c r="Y22" s="59"/>
      <c r="Z22" s="59"/>
      <c r="AA22" s="59"/>
      <c r="AB22" s="59"/>
    </row>
    <row r="23" spans="1:28" s="52" customFormat="1" ht="12.75">
      <c r="A23" s="52" t="s">
        <v>99</v>
      </c>
      <c r="D23" s="52">
        <v>1</v>
      </c>
      <c r="G23" s="53"/>
      <c r="H23" s="52" t="s">
        <v>100</v>
      </c>
      <c r="I23" s="52" t="s">
        <v>101</v>
      </c>
      <c r="J23" s="52" t="s">
        <v>102</v>
      </c>
      <c r="K23" s="52" t="s">
        <v>103</v>
      </c>
      <c r="L23" s="52" t="s">
        <v>104</v>
      </c>
      <c r="M23" s="46" t="s">
        <v>105</v>
      </c>
    </row>
    <row r="24" spans="1:28" ht="12.75">
      <c r="A24" s="47" t="s">
        <v>106</v>
      </c>
      <c r="B24" s="51">
        <f>SUM(B25:B27)</f>
        <v>0</v>
      </c>
      <c r="C24" s="51">
        <f>SUM(C25:C27)</f>
        <v>1</v>
      </c>
      <c r="D24" s="51">
        <f>SUM(D25:D27)</f>
        <v>1</v>
      </c>
      <c r="E24" s="51">
        <f>SUM(E25:E27)</f>
        <v>1</v>
      </c>
      <c r="F24" s="51">
        <f>SUM(F25:F27)</f>
        <v>0</v>
      </c>
      <c r="G24" s="20">
        <f>((B24*1)+(C24*2)+(D24*3)+(E24*4)+(F24*5))/SUM(B24:F24)</f>
        <v>3</v>
      </c>
      <c r="H24" s="51"/>
      <c r="I24" s="51"/>
      <c r="J24" s="51"/>
      <c r="K24" s="51"/>
      <c r="L24" s="51"/>
      <c r="M24" s="51"/>
      <c r="N24" s="51"/>
      <c r="O24" s="51"/>
      <c r="P24" s="51"/>
      <c r="Q24" s="51"/>
      <c r="R24" s="51"/>
      <c r="S24" s="51"/>
      <c r="T24" s="51"/>
      <c r="U24" s="51"/>
      <c r="V24" s="51"/>
      <c r="W24" s="51"/>
      <c r="X24" s="51"/>
      <c r="Y24" s="51"/>
      <c r="Z24" s="51"/>
      <c r="AA24" s="51"/>
      <c r="AB24" s="51"/>
    </row>
    <row r="25" spans="1:28" ht="12.75">
      <c r="A25" s="60" t="s">
        <v>107</v>
      </c>
      <c r="B25" s="59"/>
      <c r="C25" s="59"/>
      <c r="D25" s="60">
        <v>1</v>
      </c>
      <c r="E25" s="59"/>
      <c r="F25" s="71"/>
      <c r="G25" s="74"/>
      <c r="H25" s="46" t="s">
        <v>108</v>
      </c>
      <c r="I25" s="60" t="s">
        <v>521</v>
      </c>
      <c r="J25" s="60" t="s">
        <v>522</v>
      </c>
      <c r="K25" s="60" t="s">
        <v>109</v>
      </c>
      <c r="L25" s="60" t="s">
        <v>110</v>
      </c>
      <c r="M25" s="60" t="s">
        <v>111</v>
      </c>
      <c r="N25" s="59"/>
      <c r="O25" s="59"/>
      <c r="P25" s="59"/>
      <c r="Q25" s="59"/>
      <c r="R25" s="59"/>
      <c r="S25" s="59"/>
      <c r="T25" s="59"/>
      <c r="U25" s="59"/>
      <c r="V25" s="59"/>
      <c r="W25" s="59"/>
      <c r="X25" s="59"/>
      <c r="Y25" s="59"/>
      <c r="Z25" s="59"/>
      <c r="AA25" s="59"/>
      <c r="AB25" s="59"/>
    </row>
    <row r="26" spans="1:28" ht="12.75">
      <c r="A26" s="57" t="s">
        <v>112</v>
      </c>
      <c r="B26" s="59"/>
      <c r="C26" s="59">
        <v>1</v>
      </c>
      <c r="D26" s="59"/>
      <c r="E26" s="60"/>
      <c r="F26" s="59"/>
      <c r="G26" s="75"/>
      <c r="H26" s="54" t="s">
        <v>113</v>
      </c>
      <c r="I26" s="60" t="s">
        <v>114</v>
      </c>
      <c r="J26" s="60" t="s">
        <v>115</v>
      </c>
      <c r="K26" s="60" t="s">
        <v>116</v>
      </c>
      <c r="L26" s="60" t="s">
        <v>117</v>
      </c>
      <c r="M26" s="60" t="s">
        <v>118</v>
      </c>
      <c r="N26" s="59"/>
      <c r="O26" s="59"/>
      <c r="P26" s="59"/>
      <c r="Q26" s="59"/>
      <c r="R26" s="59"/>
      <c r="S26" s="59"/>
      <c r="T26" s="59"/>
      <c r="U26" s="59"/>
      <c r="V26" s="59"/>
      <c r="W26" s="59"/>
      <c r="X26" s="59"/>
      <c r="Y26" s="59"/>
      <c r="Z26" s="59"/>
      <c r="AA26" s="59"/>
      <c r="AB26" s="59"/>
    </row>
    <row r="27" spans="1:28" s="52" customFormat="1" ht="12.75">
      <c r="A27" s="52" t="s">
        <v>119</v>
      </c>
      <c r="E27" s="52">
        <v>1</v>
      </c>
      <c r="G27" s="75"/>
      <c r="H27" s="52" t="s">
        <v>120</v>
      </c>
      <c r="I27" s="52" t="s">
        <v>121</v>
      </c>
      <c r="J27" s="52" t="s">
        <v>122</v>
      </c>
      <c r="K27" s="52" t="s">
        <v>123</v>
      </c>
      <c r="L27" s="52" t="s">
        <v>520</v>
      </c>
      <c r="M27" s="52" t="s">
        <v>519</v>
      </c>
    </row>
    <row r="28" spans="1:28" ht="12.75">
      <c r="A28" s="12"/>
      <c r="B28" s="37"/>
      <c r="C28" s="37"/>
      <c r="D28" s="37"/>
      <c r="E28" s="37"/>
      <c r="F28" s="37"/>
      <c r="G28" s="48"/>
      <c r="H28" s="12"/>
      <c r="I28" s="37"/>
      <c r="J28" s="37"/>
      <c r="K28" s="37"/>
      <c r="L28" s="37"/>
      <c r="M28" s="37"/>
      <c r="N28" s="37"/>
      <c r="O28" s="37"/>
      <c r="P28" s="37"/>
      <c r="Q28" s="37"/>
      <c r="R28" s="37"/>
      <c r="S28" s="37"/>
      <c r="T28" s="37"/>
      <c r="U28" s="37"/>
      <c r="V28" s="37"/>
      <c r="W28" s="37"/>
      <c r="X28" s="37"/>
      <c r="Y28" s="37"/>
      <c r="Z28" s="37"/>
      <c r="AA28" s="37"/>
      <c r="AB28" s="37"/>
    </row>
    <row r="29" spans="1:28" ht="12.75">
      <c r="A29" s="47" t="s">
        <v>124</v>
      </c>
      <c r="B29" s="51"/>
      <c r="C29" s="51"/>
      <c r="D29" s="51"/>
      <c r="E29" s="51"/>
      <c r="F29" s="51"/>
      <c r="G29" s="20">
        <f>SUM(G2,G8,G12,G16,G19,G24)/ 6</f>
        <v>2.7444444444444449</v>
      </c>
      <c r="H29" s="51"/>
      <c r="I29" s="51"/>
      <c r="J29" s="51"/>
      <c r="K29" s="51"/>
      <c r="L29" s="51"/>
      <c r="M29" s="51"/>
      <c r="N29" s="51"/>
      <c r="O29" s="51"/>
      <c r="P29" s="51"/>
      <c r="Q29" s="51"/>
      <c r="R29" s="51"/>
      <c r="S29" s="51"/>
      <c r="T29" s="51"/>
      <c r="U29" s="51"/>
      <c r="V29" s="51"/>
      <c r="W29" s="51"/>
      <c r="X29" s="51"/>
      <c r="Y29" s="51"/>
      <c r="Z29" s="51"/>
      <c r="AA29" s="51"/>
      <c r="AB29" s="51"/>
    </row>
    <row r="30" spans="1:28" ht="12.75">
      <c r="A30" s="37"/>
      <c r="B30" s="37"/>
      <c r="C30" s="37"/>
      <c r="D30" s="37"/>
      <c r="E30" s="37"/>
      <c r="F30" s="37"/>
      <c r="G30" s="12"/>
      <c r="H30" s="37"/>
      <c r="I30" s="37"/>
      <c r="J30" s="37"/>
      <c r="K30" s="37"/>
      <c r="L30" s="37"/>
      <c r="M30" s="37"/>
      <c r="N30" s="37"/>
      <c r="O30" s="37"/>
      <c r="P30" s="37"/>
      <c r="Q30" s="37"/>
      <c r="R30" s="37"/>
      <c r="S30" s="37"/>
      <c r="T30" s="37"/>
      <c r="U30" s="37"/>
      <c r="V30" s="37"/>
      <c r="W30" s="37"/>
      <c r="X30" s="37"/>
      <c r="Y30" s="37"/>
      <c r="Z30" s="37"/>
      <c r="AA30" s="37"/>
      <c r="AB30" s="37"/>
    </row>
    <row r="31" spans="1:28" ht="12.75">
      <c r="A31" s="73"/>
      <c r="B31" s="73"/>
      <c r="C31" s="73"/>
      <c r="D31" s="73"/>
      <c r="E31" s="73"/>
      <c r="F31" s="73"/>
      <c r="G31" s="73"/>
      <c r="H31" s="73"/>
      <c r="I31" s="73"/>
      <c r="J31" s="73"/>
      <c r="K31" s="73"/>
      <c r="L31" s="73"/>
      <c r="M31" s="59"/>
      <c r="N31" s="59"/>
      <c r="O31" s="59"/>
      <c r="P31" s="59"/>
      <c r="Q31" s="59"/>
      <c r="R31" s="59"/>
      <c r="S31" s="59"/>
      <c r="T31" s="59"/>
      <c r="U31" s="59"/>
      <c r="V31" s="59"/>
      <c r="W31" s="59"/>
      <c r="X31" s="59"/>
      <c r="Y31" s="59"/>
      <c r="Z31" s="59"/>
      <c r="AA31" s="59"/>
      <c r="AB31" s="59"/>
    </row>
    <row r="32" spans="1:28" ht="15.75" customHeight="1">
      <c r="A32" s="73"/>
      <c r="B32" s="73"/>
      <c r="C32" s="73"/>
      <c r="D32" s="73"/>
      <c r="E32" s="73"/>
      <c r="F32" s="73"/>
      <c r="G32" s="73"/>
      <c r="H32" s="73"/>
      <c r="I32" s="73"/>
      <c r="J32" s="73"/>
      <c r="K32" s="73"/>
      <c r="L32" s="73"/>
    </row>
    <row r="33" spans="1:12" ht="15.75" customHeight="1">
      <c r="A33" s="73"/>
      <c r="B33" s="73"/>
      <c r="C33" s="73"/>
      <c r="D33" s="73"/>
      <c r="E33" s="73"/>
      <c r="F33" s="73"/>
      <c r="G33" s="73"/>
      <c r="H33" s="73"/>
      <c r="I33" s="73"/>
      <c r="J33" s="73"/>
      <c r="K33" s="73"/>
      <c r="L33" s="73"/>
    </row>
    <row r="34" spans="1:12" ht="15.75" customHeight="1">
      <c r="A34" s="73"/>
      <c r="B34" s="73"/>
      <c r="C34" s="73"/>
      <c r="D34" s="73"/>
      <c r="E34" s="73"/>
      <c r="F34" s="73"/>
      <c r="G34" s="73"/>
      <c r="H34" s="73"/>
      <c r="I34" s="73"/>
      <c r="J34" s="73"/>
      <c r="K34" s="73"/>
      <c r="L34" s="73"/>
    </row>
    <row r="35" spans="1:12" ht="15.75" customHeight="1">
      <c r="A35" s="73"/>
      <c r="B35" s="73"/>
      <c r="C35" s="73"/>
      <c r="D35" s="73"/>
      <c r="E35" s="73"/>
      <c r="F35" s="73"/>
      <c r="G35" s="73"/>
      <c r="H35" s="73"/>
      <c r="I35" s="73"/>
      <c r="J35" s="73"/>
      <c r="K35" s="73"/>
      <c r="L35" s="73"/>
    </row>
    <row r="36" spans="1:12" ht="15.75" customHeight="1">
      <c r="A36" s="73"/>
      <c r="B36" s="73"/>
      <c r="C36" s="73"/>
      <c r="D36" s="73"/>
      <c r="E36" s="73"/>
      <c r="F36" s="73"/>
      <c r="G36" s="73"/>
      <c r="H36" s="73"/>
      <c r="I36" s="73"/>
      <c r="J36" s="73"/>
      <c r="K36" s="73"/>
      <c r="L36" s="73"/>
    </row>
    <row r="37" spans="1:12" ht="15.75" customHeight="1">
      <c r="A37" s="73"/>
      <c r="B37" s="73"/>
      <c r="C37" s="73"/>
      <c r="D37" s="73"/>
      <c r="E37" s="73"/>
      <c r="F37" s="73"/>
      <c r="G37" s="73"/>
      <c r="H37" s="73"/>
      <c r="I37" s="73"/>
      <c r="J37" s="73"/>
      <c r="K37" s="73"/>
      <c r="L37" s="73"/>
    </row>
    <row r="38" spans="1:12" ht="15.75" customHeight="1">
      <c r="A38" s="73"/>
      <c r="B38" s="73"/>
      <c r="C38" s="73"/>
      <c r="D38" s="73"/>
      <c r="E38" s="73"/>
      <c r="F38" s="73"/>
      <c r="G38" s="73"/>
      <c r="H38" s="73"/>
      <c r="I38" s="73"/>
      <c r="J38" s="73"/>
      <c r="K38" s="73"/>
      <c r="L38" s="73"/>
    </row>
    <row r="39" spans="1:12" ht="15.75" customHeight="1">
      <c r="A39" s="73"/>
      <c r="B39" s="73"/>
      <c r="C39" s="73"/>
      <c r="D39" s="73"/>
      <c r="E39" s="73"/>
      <c r="F39" s="73"/>
      <c r="G39" s="73"/>
      <c r="H39" s="73"/>
      <c r="I39" s="73"/>
      <c r="J39" s="73"/>
      <c r="K39" s="73"/>
      <c r="L39" s="73"/>
    </row>
    <row r="40" spans="1:12" ht="15.75" customHeight="1">
      <c r="A40" s="73"/>
      <c r="B40" s="73"/>
      <c r="C40" s="73"/>
      <c r="D40" s="73"/>
      <c r="E40" s="73"/>
      <c r="F40" s="73"/>
      <c r="G40" s="73"/>
      <c r="H40" s="73"/>
      <c r="I40" s="73"/>
      <c r="J40" s="73"/>
      <c r="K40" s="73"/>
      <c r="L40" s="73"/>
    </row>
    <row r="41" spans="1:12" ht="15.75" customHeight="1">
      <c r="A41" s="73"/>
      <c r="B41" s="73"/>
      <c r="C41" s="73"/>
      <c r="D41" s="73"/>
      <c r="E41" s="73"/>
      <c r="F41" s="73"/>
      <c r="G41" s="73"/>
      <c r="H41" s="73"/>
      <c r="I41" s="73"/>
      <c r="J41" s="73"/>
      <c r="K41" s="73"/>
      <c r="L41" s="73"/>
    </row>
    <row r="42" spans="1:12" ht="15.75" customHeight="1">
      <c r="A42" s="73"/>
      <c r="B42" s="73"/>
      <c r="C42" s="73"/>
      <c r="D42" s="73"/>
      <c r="E42" s="73"/>
      <c r="F42" s="73"/>
      <c r="G42" s="73"/>
      <c r="H42" s="73"/>
      <c r="I42" s="73"/>
      <c r="J42" s="73"/>
      <c r="K42" s="73"/>
      <c r="L42" s="73"/>
    </row>
    <row r="43" spans="1:12" ht="15.75" customHeight="1">
      <c r="A43" s="73"/>
      <c r="B43" s="73"/>
      <c r="C43" s="73"/>
      <c r="D43" s="73"/>
      <c r="E43" s="73"/>
      <c r="F43" s="73"/>
      <c r="G43" s="73"/>
      <c r="H43" s="73"/>
      <c r="I43" s="73"/>
      <c r="J43" s="73"/>
      <c r="K43" s="73"/>
      <c r="L43" s="73"/>
    </row>
    <row r="44" spans="1:12" ht="15.75" customHeight="1">
      <c r="A44" s="73"/>
      <c r="B44" s="73"/>
      <c r="C44" s="73"/>
      <c r="D44" s="73"/>
      <c r="E44" s="73"/>
      <c r="F44" s="73"/>
      <c r="G44" s="73"/>
      <c r="H44" s="73"/>
      <c r="I44" s="73"/>
      <c r="J44" s="73"/>
      <c r="K44" s="73"/>
      <c r="L44" s="73"/>
    </row>
    <row r="45" spans="1:12" ht="15.75" customHeight="1">
      <c r="A45" s="73"/>
      <c r="B45" s="73"/>
      <c r="C45" s="73"/>
      <c r="D45" s="73"/>
      <c r="E45" s="73"/>
      <c r="F45" s="73"/>
      <c r="G45" s="73"/>
      <c r="H45" s="73"/>
      <c r="I45" s="73"/>
      <c r="J45" s="73"/>
      <c r="K45" s="73"/>
      <c r="L45" s="73"/>
    </row>
    <row r="46" spans="1:12" ht="15.75" customHeight="1">
      <c r="A46" s="73"/>
      <c r="B46" s="73"/>
      <c r="C46" s="73"/>
      <c r="D46" s="73"/>
      <c r="E46" s="73"/>
      <c r="F46" s="73"/>
      <c r="G46" s="73"/>
      <c r="H46" s="73"/>
      <c r="I46" s="73"/>
      <c r="J46" s="73"/>
      <c r="K46" s="73"/>
      <c r="L46" s="73"/>
    </row>
    <row r="47" spans="1:12" ht="15.75" customHeight="1">
      <c r="A47" s="73"/>
      <c r="B47" s="73"/>
      <c r="C47" s="73"/>
      <c r="D47" s="73"/>
      <c r="E47" s="73"/>
      <c r="F47" s="73"/>
      <c r="G47" s="73"/>
      <c r="H47" s="73"/>
      <c r="I47" s="73"/>
      <c r="J47" s="73"/>
      <c r="K47" s="73"/>
      <c r="L47" s="73"/>
    </row>
    <row r="48" spans="1:12" ht="15.75" customHeight="1">
      <c r="A48" s="73"/>
      <c r="B48" s="73"/>
      <c r="C48" s="73"/>
      <c r="D48" s="73"/>
      <c r="E48" s="73"/>
      <c r="F48" s="73"/>
      <c r="G48" s="73"/>
      <c r="H48" s="73"/>
      <c r="I48" s="73"/>
      <c r="J48" s="73"/>
      <c r="K48" s="73"/>
      <c r="L48" s="73"/>
    </row>
    <row r="49" spans="1:12" ht="15.75" customHeight="1">
      <c r="A49" s="73"/>
      <c r="B49" s="73"/>
      <c r="C49" s="73"/>
      <c r="D49" s="73"/>
      <c r="E49" s="73"/>
      <c r="F49" s="73"/>
      <c r="G49" s="73"/>
      <c r="H49" s="73"/>
      <c r="I49" s="73"/>
      <c r="J49" s="73"/>
      <c r="K49" s="73"/>
      <c r="L49" s="73"/>
    </row>
    <row r="50" spans="1:12" ht="15.75" customHeight="1">
      <c r="A50" s="73"/>
      <c r="B50" s="73"/>
      <c r="C50" s="73"/>
      <c r="D50" s="73"/>
      <c r="E50" s="73"/>
      <c r="F50" s="73"/>
      <c r="G50" s="73"/>
      <c r="H50" s="73"/>
      <c r="I50" s="73"/>
      <c r="J50" s="73"/>
      <c r="K50" s="73"/>
      <c r="L50" s="73"/>
    </row>
    <row r="51" spans="1:12" ht="15.75" customHeight="1">
      <c r="A51" s="73"/>
      <c r="B51" s="73"/>
      <c r="C51" s="73"/>
      <c r="D51" s="73"/>
      <c r="E51" s="73"/>
      <c r="F51" s="73"/>
      <c r="G51" s="73"/>
      <c r="H51" s="73"/>
      <c r="I51" s="73"/>
      <c r="J51" s="73"/>
      <c r="K51" s="73"/>
      <c r="L51" s="73"/>
    </row>
    <row r="52" spans="1:12" ht="15.75" customHeight="1">
      <c r="A52" s="73"/>
      <c r="B52" s="73"/>
      <c r="C52" s="73"/>
      <c r="D52" s="73"/>
      <c r="E52" s="73"/>
      <c r="F52" s="73"/>
      <c r="G52" s="73"/>
      <c r="H52" s="73"/>
      <c r="I52" s="73"/>
      <c r="J52" s="73"/>
      <c r="K52" s="73"/>
      <c r="L52" s="73"/>
    </row>
    <row r="53" spans="1:12" ht="15.75" customHeight="1">
      <c r="A53" s="73"/>
      <c r="B53" s="73"/>
      <c r="C53" s="73"/>
      <c r="D53" s="73"/>
      <c r="E53" s="73"/>
      <c r="F53" s="73"/>
      <c r="G53" s="73"/>
      <c r="H53" s="73"/>
      <c r="I53" s="73"/>
      <c r="J53" s="73"/>
      <c r="K53" s="73"/>
      <c r="L53" s="73"/>
    </row>
    <row r="54" spans="1:12" ht="15.75" customHeight="1">
      <c r="A54" s="73"/>
      <c r="B54" s="73"/>
      <c r="C54" s="73"/>
      <c r="D54" s="73"/>
      <c r="E54" s="73"/>
      <c r="F54" s="73"/>
      <c r="G54" s="73"/>
      <c r="H54" s="73"/>
      <c r="I54" s="73"/>
      <c r="J54" s="73"/>
      <c r="K54" s="73"/>
      <c r="L54" s="73"/>
    </row>
    <row r="55" spans="1:12" ht="15.75" customHeight="1">
      <c r="A55" s="73"/>
      <c r="B55" s="73"/>
      <c r="C55" s="73"/>
      <c r="D55" s="73"/>
      <c r="E55" s="73"/>
      <c r="F55" s="73"/>
      <c r="G55" s="73"/>
      <c r="H55" s="73"/>
      <c r="I55" s="73"/>
      <c r="J55" s="73"/>
      <c r="K55" s="73"/>
      <c r="L55" s="73"/>
    </row>
    <row r="56" spans="1:12" ht="15.75" customHeight="1">
      <c r="A56" s="73"/>
      <c r="B56" s="73"/>
      <c r="C56" s="73"/>
      <c r="D56" s="73"/>
      <c r="E56" s="73"/>
      <c r="F56" s="73"/>
      <c r="G56" s="73"/>
      <c r="H56" s="73"/>
      <c r="I56" s="73"/>
      <c r="J56" s="73"/>
      <c r="K56" s="73"/>
      <c r="L56" s="73"/>
    </row>
    <row r="57" spans="1:12" ht="15.75" customHeight="1">
      <c r="A57" s="73"/>
      <c r="B57" s="73"/>
      <c r="C57" s="73"/>
      <c r="D57" s="73"/>
      <c r="E57" s="73"/>
      <c r="F57" s="73"/>
      <c r="G57" s="73"/>
      <c r="H57" s="73"/>
      <c r="I57" s="73"/>
      <c r="J57" s="73"/>
      <c r="K57" s="73"/>
      <c r="L57" s="73"/>
    </row>
    <row r="58" spans="1:12" ht="15.75" customHeight="1">
      <c r="A58" s="73"/>
      <c r="B58" s="73"/>
      <c r="C58" s="73"/>
      <c r="D58" s="73"/>
      <c r="E58" s="73"/>
      <c r="F58" s="73"/>
      <c r="G58" s="73"/>
      <c r="H58" s="73"/>
      <c r="I58" s="73"/>
      <c r="J58" s="73"/>
      <c r="K58" s="73"/>
      <c r="L58" s="73"/>
    </row>
    <row r="59" spans="1:12" ht="15.75" customHeight="1">
      <c r="A59" s="73"/>
      <c r="B59" s="73"/>
      <c r="C59" s="73"/>
      <c r="D59" s="73"/>
      <c r="E59" s="73"/>
      <c r="F59" s="73"/>
      <c r="G59" s="73"/>
      <c r="H59" s="73"/>
      <c r="I59" s="73"/>
      <c r="J59" s="73"/>
      <c r="K59" s="73"/>
      <c r="L59" s="73"/>
    </row>
    <row r="60" spans="1:12" ht="15.75" customHeight="1">
      <c r="A60" s="73"/>
      <c r="B60" s="73"/>
      <c r="C60" s="73"/>
      <c r="D60" s="73"/>
      <c r="E60" s="73"/>
      <c r="F60" s="73"/>
      <c r="G60" s="73"/>
      <c r="H60" s="73"/>
      <c r="I60" s="73"/>
      <c r="J60" s="73"/>
      <c r="K60" s="73"/>
      <c r="L60" s="73"/>
    </row>
    <row r="61" spans="1:12" ht="15.75" customHeight="1">
      <c r="A61" s="73"/>
      <c r="B61" s="73"/>
      <c r="C61" s="73"/>
      <c r="D61" s="73"/>
      <c r="E61" s="73"/>
      <c r="F61" s="73"/>
      <c r="G61" s="73"/>
      <c r="H61" s="73"/>
      <c r="I61" s="73"/>
      <c r="J61" s="73"/>
      <c r="K61" s="73"/>
      <c r="L61" s="73"/>
    </row>
    <row r="62" spans="1:12" ht="15.75" customHeight="1">
      <c r="A62" s="73"/>
      <c r="B62" s="73"/>
      <c r="C62" s="73"/>
      <c r="D62" s="73"/>
      <c r="E62" s="73"/>
      <c r="F62" s="73"/>
      <c r="G62" s="73"/>
      <c r="H62" s="73"/>
      <c r="I62" s="73"/>
      <c r="J62" s="73"/>
      <c r="K62" s="73"/>
      <c r="L62" s="73"/>
    </row>
    <row r="63" spans="1:12" ht="15.75" customHeight="1">
      <c r="A63" s="73"/>
      <c r="B63" s="73"/>
      <c r="C63" s="73"/>
      <c r="D63" s="73"/>
      <c r="E63" s="73"/>
      <c r="F63" s="73"/>
      <c r="G63" s="73"/>
      <c r="H63" s="73"/>
      <c r="I63" s="73"/>
      <c r="J63" s="73"/>
      <c r="K63" s="73"/>
      <c r="L63" s="73"/>
    </row>
    <row r="64" spans="1:12" ht="15.75" customHeight="1">
      <c r="A64" s="73"/>
      <c r="B64" s="73"/>
      <c r="C64" s="73"/>
      <c r="D64" s="73"/>
      <c r="E64" s="73"/>
      <c r="F64" s="73"/>
      <c r="G64" s="73"/>
      <c r="H64" s="73"/>
      <c r="I64" s="73"/>
      <c r="J64" s="73"/>
      <c r="K64" s="73"/>
      <c r="L64" s="73"/>
    </row>
    <row r="65" spans="1:12" ht="15.75" customHeight="1">
      <c r="A65" s="73"/>
      <c r="B65" s="73"/>
      <c r="C65" s="73"/>
      <c r="D65" s="73"/>
      <c r="E65" s="73"/>
      <c r="F65" s="73"/>
      <c r="G65" s="73"/>
      <c r="H65" s="73"/>
      <c r="I65" s="73"/>
      <c r="J65" s="73"/>
      <c r="K65" s="73"/>
      <c r="L65" s="73"/>
    </row>
    <row r="66" spans="1:12" ht="15.75" customHeight="1">
      <c r="A66" s="73"/>
      <c r="B66" s="73"/>
      <c r="C66" s="73"/>
      <c r="D66" s="73"/>
      <c r="E66" s="73"/>
      <c r="F66" s="73"/>
      <c r="G66" s="73"/>
      <c r="H66" s="73"/>
      <c r="I66" s="73"/>
      <c r="J66" s="73"/>
      <c r="K66" s="73"/>
      <c r="L66" s="73"/>
    </row>
    <row r="67" spans="1:12" ht="15.75" customHeight="1">
      <c r="A67" s="73"/>
      <c r="B67" s="73"/>
      <c r="C67" s="73"/>
      <c r="D67" s="73"/>
      <c r="E67" s="73"/>
      <c r="F67" s="73"/>
      <c r="G67" s="73"/>
      <c r="H67" s="73"/>
      <c r="I67" s="73"/>
      <c r="J67" s="73"/>
      <c r="K67" s="73"/>
      <c r="L67" s="73"/>
    </row>
    <row r="68" spans="1:12" ht="15.75" customHeight="1">
      <c r="A68" s="73"/>
      <c r="B68" s="73"/>
      <c r="C68" s="73"/>
      <c r="D68" s="73"/>
      <c r="E68" s="73"/>
      <c r="F68" s="73"/>
      <c r="G68" s="73"/>
      <c r="H68" s="73"/>
      <c r="I68" s="73"/>
      <c r="J68" s="73"/>
      <c r="K68" s="73"/>
      <c r="L68" s="73"/>
    </row>
    <row r="69" spans="1:12" ht="15.75" customHeight="1">
      <c r="A69" s="73"/>
      <c r="B69" s="73"/>
      <c r="C69" s="73"/>
      <c r="D69" s="73"/>
      <c r="E69" s="73"/>
      <c r="F69" s="73"/>
      <c r="G69" s="73"/>
      <c r="H69" s="73"/>
      <c r="I69" s="73"/>
      <c r="J69" s="73"/>
      <c r="K69" s="73"/>
      <c r="L69" s="73"/>
    </row>
    <row r="70" spans="1:12" ht="15.75" customHeight="1">
      <c r="A70" s="73"/>
      <c r="B70" s="73"/>
      <c r="C70" s="73"/>
      <c r="D70" s="73"/>
      <c r="E70" s="73"/>
      <c r="F70" s="73"/>
      <c r="G70" s="73"/>
      <c r="H70" s="73"/>
      <c r="I70" s="73"/>
      <c r="J70" s="73"/>
      <c r="K70" s="73"/>
      <c r="L70" s="73"/>
    </row>
    <row r="71" spans="1:12" ht="15.75" customHeight="1">
      <c r="A71" s="73"/>
      <c r="B71" s="73"/>
      <c r="C71" s="73"/>
      <c r="D71" s="73"/>
      <c r="E71" s="73"/>
      <c r="F71" s="73"/>
      <c r="G71" s="73"/>
      <c r="H71" s="73"/>
      <c r="I71" s="73"/>
      <c r="J71" s="73"/>
      <c r="K71" s="73"/>
      <c r="L71" s="73"/>
    </row>
    <row r="72" spans="1:12" ht="15.75" customHeight="1">
      <c r="A72" s="73"/>
      <c r="B72" s="73"/>
      <c r="C72" s="73"/>
      <c r="D72" s="73"/>
      <c r="E72" s="73"/>
      <c r="F72" s="73"/>
      <c r="G72" s="73"/>
      <c r="H72" s="73"/>
      <c r="I72" s="73"/>
      <c r="J72" s="73"/>
      <c r="K72" s="73"/>
      <c r="L72" s="73"/>
    </row>
    <row r="73" spans="1:12" ht="15.75" customHeight="1">
      <c r="A73" s="73"/>
      <c r="B73" s="73"/>
      <c r="C73" s="73"/>
      <c r="D73" s="73"/>
      <c r="E73" s="73"/>
      <c r="F73" s="73"/>
      <c r="G73" s="73"/>
      <c r="H73" s="73"/>
      <c r="I73" s="73"/>
      <c r="J73" s="73"/>
      <c r="K73" s="73"/>
      <c r="L73" s="73"/>
    </row>
    <row r="74" spans="1:12" ht="15.75" customHeight="1">
      <c r="A74" s="73"/>
      <c r="B74" s="73"/>
      <c r="C74" s="73"/>
      <c r="D74" s="73"/>
      <c r="E74" s="73"/>
      <c r="F74" s="73"/>
      <c r="G74" s="73"/>
      <c r="H74" s="73"/>
      <c r="I74" s="73"/>
      <c r="J74" s="73"/>
      <c r="K74" s="73"/>
      <c r="L74" s="73"/>
    </row>
    <row r="75" spans="1:12" ht="15.75" customHeight="1">
      <c r="A75" s="73"/>
      <c r="B75" s="73"/>
      <c r="C75" s="73"/>
      <c r="D75" s="73"/>
      <c r="E75" s="73"/>
      <c r="F75" s="73"/>
      <c r="G75" s="73"/>
      <c r="H75" s="73"/>
      <c r="I75" s="73"/>
      <c r="J75" s="73"/>
      <c r="K75" s="73"/>
      <c r="L75" s="73"/>
    </row>
    <row r="76" spans="1:12" ht="15.75" customHeight="1">
      <c r="A76" s="73"/>
      <c r="B76" s="73"/>
      <c r="C76" s="73"/>
      <c r="D76" s="73"/>
      <c r="E76" s="73"/>
      <c r="F76" s="73"/>
      <c r="G76" s="73"/>
      <c r="H76" s="73"/>
      <c r="I76" s="73"/>
      <c r="J76" s="73"/>
      <c r="K76" s="73"/>
      <c r="L76" s="73"/>
    </row>
    <row r="77" spans="1:12" ht="15.75" customHeight="1">
      <c r="A77" s="73"/>
      <c r="B77" s="73"/>
      <c r="C77" s="73"/>
      <c r="D77" s="73"/>
      <c r="E77" s="73"/>
      <c r="F77" s="73"/>
      <c r="G77" s="73"/>
      <c r="H77" s="73"/>
      <c r="I77" s="73"/>
      <c r="J77" s="73"/>
      <c r="K77" s="73"/>
      <c r="L77" s="73"/>
    </row>
    <row r="78" spans="1:12" ht="15.75" customHeight="1">
      <c r="A78" s="73"/>
      <c r="B78" s="73"/>
      <c r="C78" s="73"/>
      <c r="D78" s="73"/>
      <c r="E78" s="73"/>
      <c r="F78" s="73"/>
      <c r="G78" s="73"/>
      <c r="H78" s="73"/>
      <c r="I78" s="73"/>
      <c r="J78" s="73"/>
      <c r="K78" s="73"/>
      <c r="L78" s="73"/>
    </row>
    <row r="79" spans="1:12" ht="15.75" customHeight="1">
      <c r="A79" s="73"/>
      <c r="B79" s="73"/>
      <c r="C79" s="73"/>
      <c r="D79" s="73"/>
      <c r="E79" s="73"/>
      <c r="F79" s="73"/>
      <c r="G79" s="73"/>
      <c r="H79" s="73"/>
      <c r="I79" s="73"/>
      <c r="J79" s="73"/>
      <c r="K79" s="73"/>
      <c r="L79" s="73"/>
    </row>
    <row r="80" spans="1:12" ht="15.75" customHeight="1">
      <c r="A80" s="73"/>
      <c r="B80" s="73"/>
      <c r="C80" s="73"/>
      <c r="D80" s="73"/>
      <c r="E80" s="73"/>
      <c r="F80" s="73"/>
      <c r="G80" s="73"/>
      <c r="H80" s="73"/>
      <c r="I80" s="73"/>
      <c r="J80" s="73"/>
      <c r="K80" s="73"/>
      <c r="L80" s="73"/>
    </row>
    <row r="81" spans="1:12" ht="15.75" customHeight="1">
      <c r="A81" s="73"/>
      <c r="B81" s="73"/>
      <c r="C81" s="73"/>
      <c r="D81" s="73"/>
      <c r="E81" s="73"/>
      <c r="F81" s="73"/>
      <c r="G81" s="73"/>
      <c r="H81" s="73"/>
      <c r="I81" s="73"/>
      <c r="J81" s="73"/>
      <c r="K81" s="73"/>
      <c r="L81" s="73"/>
    </row>
    <row r="82" spans="1:12" ht="15.75" customHeight="1">
      <c r="A82" s="73"/>
      <c r="B82" s="73"/>
      <c r="C82" s="73"/>
      <c r="D82" s="73"/>
      <c r="E82" s="73"/>
      <c r="F82" s="73"/>
      <c r="G82" s="73"/>
      <c r="H82" s="73"/>
      <c r="I82" s="73"/>
      <c r="J82" s="73"/>
      <c r="K82" s="73"/>
      <c r="L82" s="73"/>
    </row>
    <row r="83" spans="1:12" ht="15.75" customHeight="1">
      <c r="A83" s="73"/>
      <c r="B83" s="73"/>
      <c r="C83" s="73"/>
      <c r="D83" s="73"/>
      <c r="E83" s="73"/>
      <c r="F83" s="73"/>
      <c r="G83" s="73"/>
      <c r="H83" s="73"/>
      <c r="I83" s="73"/>
      <c r="J83" s="73"/>
      <c r="K83" s="73"/>
      <c r="L83" s="73"/>
    </row>
    <row r="84" spans="1:12" ht="15.75" customHeight="1">
      <c r="A84" s="73"/>
      <c r="B84" s="73"/>
      <c r="C84" s="73"/>
      <c r="D84" s="73"/>
      <c r="E84" s="73"/>
      <c r="F84" s="73"/>
      <c r="G84" s="73"/>
      <c r="H84" s="73"/>
      <c r="I84" s="73"/>
      <c r="J84" s="73"/>
      <c r="K84" s="73"/>
      <c r="L84" s="73"/>
    </row>
    <row r="85" spans="1:12" ht="15.75" customHeight="1">
      <c r="A85" s="73"/>
      <c r="B85" s="73"/>
      <c r="C85" s="73"/>
      <c r="D85" s="73"/>
      <c r="E85" s="73"/>
      <c r="F85" s="73"/>
      <c r="G85" s="73"/>
      <c r="H85" s="73"/>
      <c r="I85" s="73"/>
      <c r="J85" s="73"/>
      <c r="K85" s="73"/>
      <c r="L85" s="73"/>
    </row>
    <row r="86" spans="1:12" ht="15.75" customHeight="1">
      <c r="A86" s="73"/>
      <c r="B86" s="73"/>
      <c r="C86" s="73"/>
      <c r="D86" s="73"/>
      <c r="E86" s="73"/>
      <c r="F86" s="73"/>
      <c r="G86" s="73"/>
      <c r="H86" s="73"/>
      <c r="I86" s="73"/>
      <c r="J86" s="73"/>
      <c r="K86" s="73"/>
      <c r="L86" s="73"/>
    </row>
    <row r="87" spans="1:12" ht="15.75" customHeight="1">
      <c r="A87" s="73"/>
      <c r="B87" s="73"/>
      <c r="C87" s="73"/>
      <c r="D87" s="73"/>
      <c r="E87" s="73"/>
      <c r="F87" s="73"/>
      <c r="G87" s="73"/>
      <c r="H87" s="73"/>
      <c r="I87" s="73"/>
      <c r="J87" s="73"/>
      <c r="K87" s="73"/>
      <c r="L87" s="73"/>
    </row>
    <row r="88" spans="1:12" ht="15.75" customHeight="1">
      <c r="A88" s="73"/>
      <c r="B88" s="73"/>
      <c r="C88" s="73"/>
      <c r="D88" s="73"/>
      <c r="E88" s="73"/>
      <c r="F88" s="73"/>
      <c r="G88" s="73"/>
      <c r="H88" s="73"/>
      <c r="I88" s="73"/>
      <c r="J88" s="73"/>
      <c r="K88" s="73"/>
      <c r="L88" s="73"/>
    </row>
    <row r="89" spans="1:12" ht="12.75">
      <c r="A89" s="59"/>
      <c r="B89" s="59"/>
      <c r="C89" s="59"/>
      <c r="D89" s="59"/>
      <c r="E89" s="59"/>
      <c r="F89" s="59"/>
      <c r="G89" s="51"/>
      <c r="H89" s="59"/>
      <c r="I89" s="59"/>
      <c r="J89" s="59"/>
      <c r="K89" s="59"/>
      <c r="L89" s="59"/>
    </row>
    <row r="90" spans="1:12" ht="12.75">
      <c r="A90" s="59"/>
      <c r="B90" s="59"/>
      <c r="C90" s="59"/>
      <c r="D90" s="59"/>
      <c r="E90" s="59"/>
      <c r="F90" s="59"/>
      <c r="G90" s="51"/>
      <c r="H90" s="59"/>
      <c r="I90" s="59"/>
      <c r="J90" s="59"/>
      <c r="K90" s="59"/>
      <c r="L90" s="59"/>
    </row>
    <row r="91" spans="1:12" ht="12.75">
      <c r="A91" s="59"/>
      <c r="B91" s="59"/>
      <c r="C91" s="59"/>
      <c r="D91" s="59"/>
      <c r="E91" s="59"/>
      <c r="F91" s="59"/>
      <c r="G91" s="51"/>
      <c r="H91" s="59"/>
      <c r="I91" s="59"/>
      <c r="J91" s="59"/>
      <c r="K91" s="59"/>
      <c r="L91" s="59"/>
    </row>
    <row r="92" spans="1:12" ht="12.75">
      <c r="A92" s="59"/>
      <c r="B92" s="59"/>
      <c r="C92" s="59"/>
      <c r="D92" s="59"/>
      <c r="E92" s="59"/>
      <c r="F92" s="59"/>
      <c r="G92" s="51"/>
      <c r="H92" s="59"/>
      <c r="I92" s="59"/>
      <c r="J92" s="59"/>
      <c r="K92" s="59"/>
      <c r="L92" s="59"/>
    </row>
    <row r="93" spans="1:12" ht="12.75">
      <c r="A93" s="59"/>
      <c r="B93" s="59"/>
      <c r="C93" s="59"/>
      <c r="D93" s="59"/>
      <c r="E93" s="59"/>
      <c r="F93" s="59"/>
      <c r="G93" s="51"/>
      <c r="H93" s="59"/>
      <c r="I93" s="59"/>
      <c r="J93" s="59"/>
      <c r="K93" s="59"/>
      <c r="L93" s="59"/>
    </row>
    <row r="94" spans="1:12" ht="12.75">
      <c r="A94" s="59"/>
      <c r="B94" s="59"/>
      <c r="C94" s="59"/>
      <c r="D94" s="59"/>
      <c r="E94" s="59"/>
      <c r="F94" s="59"/>
      <c r="G94" s="51"/>
      <c r="H94" s="59"/>
      <c r="I94" s="59"/>
      <c r="J94" s="59"/>
      <c r="K94" s="59"/>
      <c r="L94" s="59"/>
    </row>
    <row r="95" spans="1:12" ht="12.75">
      <c r="A95" s="59"/>
      <c r="B95" s="59"/>
      <c r="C95" s="59"/>
      <c r="D95" s="59"/>
      <c r="E95" s="59"/>
      <c r="F95" s="59"/>
      <c r="G95" s="51"/>
      <c r="H95" s="59"/>
      <c r="I95" s="59"/>
      <c r="J95" s="59"/>
      <c r="K95" s="59"/>
      <c r="L95" s="59"/>
    </row>
    <row r="96" spans="1:12"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sheetData>
  <mergeCells count="7">
    <mergeCell ref="A31:L88"/>
    <mergeCell ref="G25:G27"/>
    <mergeCell ref="G3:G6"/>
    <mergeCell ref="G9:G11"/>
    <mergeCell ref="G13:G15"/>
    <mergeCell ref="G17:G18"/>
    <mergeCell ref="G20:G22"/>
  </mergeCells>
  <pageMargins left="0.7" right="0.7" top="0.75" bottom="0.75" header="0.3" footer="0.3"/>
  <pageSetup orientation="portrait" horizontalDpi="4294967294"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AB1003"/>
  <sheetViews>
    <sheetView workbookViewId="0">
      <pane ySplit="2" topLeftCell="A3" activePane="bottomLeft" state="frozen"/>
      <selection pane="bottomLeft" activeCell="B4" sqref="B4"/>
    </sheetView>
  </sheetViews>
  <sheetFormatPr defaultColWidth="14.42578125" defaultRowHeight="15.75" customHeight="1"/>
  <cols>
    <col min="1" max="1" width="37.85546875" customWidth="1"/>
    <col min="2" max="6" width="4.42578125" customWidth="1"/>
    <col min="7" max="7" width="7.7109375" customWidth="1"/>
    <col min="8" max="8" width="109.7109375" customWidth="1"/>
    <col min="9" max="9" width="28.7109375" customWidth="1"/>
    <col min="10" max="10" width="32.5703125" customWidth="1"/>
    <col min="11" max="11" width="33" customWidth="1"/>
    <col min="12" max="12" width="40.5703125" customWidth="1"/>
    <col min="13" max="13" width="32.42578125" customWidth="1"/>
  </cols>
  <sheetData>
    <row r="1" spans="1:28" ht="76.5" customHeight="1">
      <c r="A1" s="1"/>
      <c r="B1" s="1"/>
      <c r="C1" s="2"/>
      <c r="D1" s="2"/>
      <c r="E1" s="2"/>
      <c r="F1" s="2"/>
      <c r="G1" s="58"/>
      <c r="H1" s="58"/>
      <c r="I1" s="51"/>
      <c r="J1" s="51"/>
      <c r="K1" s="51"/>
      <c r="L1" s="51"/>
      <c r="M1" s="51"/>
      <c r="N1" s="51"/>
      <c r="O1" s="51"/>
      <c r="P1" s="51"/>
      <c r="Q1" s="51"/>
      <c r="R1" s="51"/>
      <c r="S1" s="51"/>
      <c r="T1" s="51"/>
      <c r="U1" s="51"/>
      <c r="V1" s="51"/>
      <c r="W1" s="51"/>
      <c r="X1" s="51"/>
      <c r="Y1" s="51"/>
      <c r="Z1" s="51"/>
      <c r="AA1" s="51"/>
      <c r="AB1" s="51"/>
    </row>
    <row r="2" spans="1:28" ht="22.5" customHeight="1">
      <c r="A2" s="3"/>
      <c r="B2" s="5">
        <v>1</v>
      </c>
      <c r="C2" s="6">
        <v>2</v>
      </c>
      <c r="D2" s="7">
        <v>3</v>
      </c>
      <c r="E2" s="8">
        <v>4</v>
      </c>
      <c r="F2" s="9">
        <v>5</v>
      </c>
      <c r="G2" s="3"/>
      <c r="H2" s="10" t="s">
        <v>125</v>
      </c>
      <c r="I2" s="5">
        <v>1</v>
      </c>
      <c r="J2" s="6">
        <v>2</v>
      </c>
      <c r="K2" s="7">
        <v>3</v>
      </c>
      <c r="L2" s="8">
        <v>4</v>
      </c>
      <c r="M2" s="9">
        <v>5</v>
      </c>
      <c r="N2" s="12" t="s">
        <v>126</v>
      </c>
      <c r="O2" s="3"/>
      <c r="P2" s="3"/>
      <c r="Q2" s="3"/>
      <c r="R2" s="3"/>
      <c r="S2" s="3"/>
      <c r="T2" s="3"/>
      <c r="U2" s="3"/>
      <c r="V2" s="3"/>
      <c r="W2" s="3"/>
      <c r="X2" s="3"/>
      <c r="Y2" s="3"/>
      <c r="Z2" s="3"/>
      <c r="AA2" s="3"/>
      <c r="AB2" s="3"/>
    </row>
    <row r="3" spans="1:28" ht="12.75">
      <c r="A3" s="13" t="s">
        <v>127</v>
      </c>
      <c r="B3" s="51">
        <f>SUM(B4:B8)</f>
        <v>0</v>
      </c>
      <c r="C3" s="51">
        <f>SUM(C4:C8)</f>
        <v>0</v>
      </c>
      <c r="D3" s="51">
        <f>SUM(D4:D8)</f>
        <v>2</v>
      </c>
      <c r="E3" s="51">
        <f>SUM(E4:E8)</f>
        <v>2</v>
      </c>
      <c r="F3" s="51">
        <f>SUM(F4:F8)</f>
        <v>1</v>
      </c>
      <c r="G3" s="20">
        <f>((B3*1)+(C3*2)+(D3*3)+(E3*4)+(F3*5))/5</f>
        <v>3.8</v>
      </c>
      <c r="H3" s="21"/>
      <c r="I3" s="51"/>
      <c r="J3" s="51"/>
      <c r="K3" s="51"/>
      <c r="L3" s="51"/>
      <c r="M3" s="51"/>
      <c r="N3" s="51"/>
      <c r="O3" s="51"/>
      <c r="P3" s="51"/>
      <c r="Q3" s="51"/>
      <c r="R3" s="51"/>
      <c r="S3" s="51"/>
      <c r="T3" s="51"/>
      <c r="U3" s="51"/>
      <c r="V3" s="51"/>
      <c r="W3" s="51"/>
      <c r="X3" s="51"/>
      <c r="Y3" s="51"/>
      <c r="Z3" s="51"/>
      <c r="AA3" s="51"/>
      <c r="AB3" s="51"/>
    </row>
    <row r="4" spans="1:28" ht="12.75">
      <c r="A4" s="60" t="s">
        <v>128</v>
      </c>
      <c r="B4" s="59"/>
      <c r="C4" s="59"/>
      <c r="D4" s="60">
        <v>1</v>
      </c>
      <c r="E4" s="59"/>
      <c r="F4" s="59"/>
      <c r="G4" s="58"/>
      <c r="H4" s="60" t="s">
        <v>129</v>
      </c>
      <c r="I4" s="60" t="s">
        <v>130</v>
      </c>
      <c r="J4" s="60" t="s">
        <v>131</v>
      </c>
      <c r="K4" s="60" t="s">
        <v>132</v>
      </c>
      <c r="L4" s="60" t="s">
        <v>133</v>
      </c>
      <c r="M4" s="60" t="s">
        <v>134</v>
      </c>
      <c r="N4" s="59"/>
      <c r="O4" s="59"/>
      <c r="P4" s="59"/>
      <c r="Q4" s="59"/>
      <c r="R4" s="59"/>
      <c r="S4" s="59"/>
      <c r="T4" s="59"/>
      <c r="U4" s="59"/>
      <c r="V4" s="59"/>
      <c r="W4" s="59"/>
      <c r="X4" s="59"/>
      <c r="Y4" s="59"/>
      <c r="Z4" s="59"/>
      <c r="AA4" s="59"/>
      <c r="AB4" s="59"/>
    </row>
    <row r="5" spans="1:28" ht="12.75">
      <c r="A5" s="60" t="s">
        <v>135</v>
      </c>
      <c r="B5" s="59"/>
      <c r="C5" s="59"/>
      <c r="D5" s="59"/>
      <c r="E5" s="59"/>
      <c r="F5" s="60">
        <v>1</v>
      </c>
      <c r="G5" s="58"/>
      <c r="H5" s="60" t="s">
        <v>136</v>
      </c>
      <c r="I5" s="60" t="s">
        <v>137</v>
      </c>
      <c r="J5" s="60" t="s">
        <v>138</v>
      </c>
      <c r="K5" s="60" t="s">
        <v>139</v>
      </c>
      <c r="L5" s="60" t="s">
        <v>140</v>
      </c>
      <c r="M5" s="60" t="s">
        <v>141</v>
      </c>
      <c r="N5" s="59"/>
      <c r="O5" s="59"/>
      <c r="P5" s="59"/>
      <c r="Q5" s="59"/>
      <c r="R5" s="59"/>
      <c r="S5" s="59"/>
      <c r="T5" s="59"/>
      <c r="U5" s="59"/>
      <c r="V5" s="59"/>
      <c r="W5" s="59"/>
      <c r="X5" s="59"/>
      <c r="Y5" s="59"/>
      <c r="Z5" s="59"/>
      <c r="AA5" s="59"/>
      <c r="AB5" s="59"/>
    </row>
    <row r="6" spans="1:28" ht="12.75">
      <c r="A6" s="60" t="s">
        <v>142</v>
      </c>
      <c r="B6" s="59"/>
      <c r="C6" s="59"/>
      <c r="D6" s="60">
        <v>1</v>
      </c>
      <c r="E6" s="59"/>
      <c r="F6" s="59"/>
      <c r="G6" s="58"/>
      <c r="H6" s="60" t="s">
        <v>143</v>
      </c>
      <c r="I6" s="60" t="s">
        <v>144</v>
      </c>
      <c r="J6" s="60" t="s">
        <v>145</v>
      </c>
      <c r="K6" s="60" t="s">
        <v>146</v>
      </c>
      <c r="L6" s="60" t="s">
        <v>147</v>
      </c>
      <c r="M6" s="60" t="s">
        <v>148</v>
      </c>
      <c r="N6" s="59"/>
      <c r="O6" s="59"/>
      <c r="P6" s="59"/>
      <c r="Q6" s="59"/>
      <c r="R6" s="59"/>
      <c r="S6" s="59"/>
      <c r="T6" s="59"/>
      <c r="U6" s="59"/>
      <c r="V6" s="59"/>
      <c r="W6" s="59"/>
      <c r="X6" s="59"/>
      <c r="Y6" s="59"/>
      <c r="Z6" s="59"/>
      <c r="AA6" s="59"/>
      <c r="AB6" s="59"/>
    </row>
    <row r="7" spans="1:28" ht="12.75">
      <c r="A7" s="60" t="s">
        <v>149</v>
      </c>
      <c r="B7" s="59"/>
      <c r="C7" s="59"/>
      <c r="D7" s="59"/>
      <c r="E7" s="60">
        <v>1</v>
      </c>
      <c r="F7" s="59"/>
      <c r="G7" s="58"/>
      <c r="H7" s="60" t="s">
        <v>150</v>
      </c>
      <c r="I7" s="60" t="s">
        <v>151</v>
      </c>
      <c r="J7" s="60" t="s">
        <v>152</v>
      </c>
      <c r="K7" s="60" t="s">
        <v>153</v>
      </c>
      <c r="L7" s="60" t="s">
        <v>154</v>
      </c>
      <c r="M7" s="60" t="s">
        <v>155</v>
      </c>
      <c r="N7" s="59"/>
      <c r="O7" s="59"/>
      <c r="P7" s="59"/>
      <c r="Q7" s="59"/>
      <c r="R7" s="59"/>
      <c r="S7" s="59"/>
      <c r="T7" s="59"/>
      <c r="U7" s="59"/>
      <c r="V7" s="59"/>
      <c r="W7" s="59"/>
      <c r="X7" s="59"/>
      <c r="Y7" s="59"/>
      <c r="Z7" s="59"/>
      <c r="AA7" s="59"/>
      <c r="AB7" s="59"/>
    </row>
    <row r="8" spans="1:28" ht="12.75">
      <c r="A8" s="60" t="s">
        <v>156</v>
      </c>
      <c r="B8" s="59"/>
      <c r="C8" s="59"/>
      <c r="D8" s="59"/>
      <c r="E8" s="60">
        <v>1</v>
      </c>
      <c r="F8" s="59"/>
      <c r="G8" s="58"/>
      <c r="H8" s="60" t="s">
        <v>157</v>
      </c>
      <c r="I8" s="60" t="s">
        <v>158</v>
      </c>
      <c r="J8" s="60" t="s">
        <v>159</v>
      </c>
      <c r="K8" s="60" t="s">
        <v>160</v>
      </c>
      <c r="L8" s="60" t="s">
        <v>161</v>
      </c>
      <c r="M8" s="60" t="s">
        <v>162</v>
      </c>
      <c r="N8" s="59"/>
      <c r="O8" s="59"/>
      <c r="P8" s="59"/>
      <c r="Q8" s="59"/>
      <c r="R8" s="59"/>
      <c r="S8" s="59"/>
      <c r="T8" s="59"/>
      <c r="U8" s="59"/>
      <c r="V8" s="59"/>
      <c r="W8" s="59"/>
      <c r="X8" s="59"/>
      <c r="Y8" s="59"/>
      <c r="Z8" s="59"/>
      <c r="AA8" s="59"/>
      <c r="AB8" s="59"/>
    </row>
    <row r="9" spans="1:28" ht="12.75">
      <c r="A9" s="13" t="s">
        <v>163</v>
      </c>
      <c r="B9" s="51">
        <f>SUM(B10:B15)</f>
        <v>2</v>
      </c>
      <c r="C9" s="51">
        <f>SUM(C10:C15)</f>
        <v>3</v>
      </c>
      <c r="D9" s="51">
        <f>SUM(D10:D15)</f>
        <v>0</v>
      </c>
      <c r="E9" s="51">
        <f>SUM(E10:E15)</f>
        <v>1</v>
      </c>
      <c r="F9" s="51">
        <f>SUM(F10:F15)</f>
        <v>0</v>
      </c>
      <c r="G9" s="20">
        <f>((B9*1)+(C9*2)+(D9*3)+(E9*4)+(F9*5))/6</f>
        <v>2</v>
      </c>
      <c r="H9" s="58">
        <v>3</v>
      </c>
      <c r="I9" s="51"/>
      <c r="J9" s="51"/>
      <c r="K9" s="51"/>
      <c r="L9" s="51"/>
      <c r="M9" s="51"/>
      <c r="N9" s="51"/>
      <c r="O9" s="51"/>
      <c r="P9" s="51"/>
      <c r="Q9" s="51"/>
      <c r="R9" s="51"/>
      <c r="S9" s="51"/>
      <c r="T9" s="51"/>
      <c r="U9" s="51"/>
      <c r="V9" s="51"/>
      <c r="W9" s="51"/>
      <c r="X9" s="51"/>
      <c r="Y9" s="51"/>
      <c r="Z9" s="51"/>
      <c r="AA9" s="51"/>
      <c r="AB9" s="51"/>
    </row>
    <row r="10" spans="1:28" ht="12.75">
      <c r="A10" s="60" t="s">
        <v>164</v>
      </c>
      <c r="B10" s="59"/>
      <c r="C10" s="60">
        <v>1</v>
      </c>
      <c r="D10" s="59"/>
      <c r="E10" s="59"/>
      <c r="F10" s="59"/>
      <c r="G10" s="58"/>
      <c r="H10" s="60" t="s">
        <v>165</v>
      </c>
      <c r="I10" s="60" t="s">
        <v>166</v>
      </c>
      <c r="J10" s="60" t="s">
        <v>167</v>
      </c>
      <c r="K10" s="60" t="s">
        <v>168</v>
      </c>
      <c r="L10" s="60" t="s">
        <v>169</v>
      </c>
      <c r="M10" s="60" t="s">
        <v>170</v>
      </c>
      <c r="N10" s="59"/>
      <c r="O10" s="59"/>
      <c r="P10" s="59"/>
      <c r="Q10" s="59"/>
      <c r="R10" s="59"/>
      <c r="S10" s="59"/>
      <c r="T10" s="59"/>
      <c r="U10" s="59"/>
      <c r="V10" s="59"/>
      <c r="W10" s="59"/>
      <c r="X10" s="59"/>
      <c r="Y10" s="59"/>
      <c r="Z10" s="59"/>
      <c r="AA10" s="59"/>
      <c r="AB10" s="59"/>
    </row>
    <row r="11" spans="1:28" ht="12.75">
      <c r="A11" s="60" t="s">
        <v>171</v>
      </c>
      <c r="B11" s="59"/>
      <c r="C11" s="59"/>
      <c r="D11" s="59"/>
      <c r="E11" s="60">
        <v>1</v>
      </c>
      <c r="F11" s="59"/>
      <c r="G11" s="58"/>
      <c r="H11" s="60" t="s">
        <v>172</v>
      </c>
      <c r="I11" s="60" t="s">
        <v>173</v>
      </c>
      <c r="J11" s="60" t="s">
        <v>174</v>
      </c>
      <c r="K11" s="60" t="s">
        <v>175</v>
      </c>
      <c r="L11" s="60" t="s">
        <v>176</v>
      </c>
      <c r="M11" s="60" t="s">
        <v>177</v>
      </c>
      <c r="N11" s="59"/>
      <c r="O11" s="59"/>
      <c r="P11" s="59"/>
      <c r="Q11" s="59"/>
      <c r="R11" s="59"/>
      <c r="S11" s="59"/>
      <c r="T11" s="59"/>
      <c r="U11" s="59"/>
      <c r="V11" s="59"/>
      <c r="W11" s="59"/>
      <c r="X11" s="59"/>
      <c r="Y11" s="59"/>
      <c r="Z11" s="59"/>
      <c r="AA11" s="59"/>
      <c r="AB11" s="59"/>
    </row>
    <row r="12" spans="1:28" ht="12.75">
      <c r="A12" s="60" t="s">
        <v>178</v>
      </c>
      <c r="B12" s="59"/>
      <c r="C12" s="60">
        <v>1</v>
      </c>
      <c r="D12" s="59"/>
      <c r="E12" s="59"/>
      <c r="F12" s="59"/>
      <c r="G12" s="58"/>
      <c r="H12" s="60" t="s">
        <v>179</v>
      </c>
      <c r="I12" s="60" t="s">
        <v>166</v>
      </c>
      <c r="J12" s="60" t="s">
        <v>167</v>
      </c>
      <c r="K12" s="60" t="s">
        <v>168</v>
      </c>
      <c r="L12" s="60" t="s">
        <v>180</v>
      </c>
      <c r="M12" s="60" t="s">
        <v>181</v>
      </c>
      <c r="N12" s="59"/>
      <c r="O12" s="59"/>
      <c r="P12" s="59"/>
      <c r="Q12" s="59"/>
      <c r="R12" s="59"/>
      <c r="S12" s="59"/>
      <c r="T12" s="59"/>
      <c r="U12" s="59"/>
      <c r="V12" s="59"/>
      <c r="W12" s="59"/>
      <c r="X12" s="59"/>
      <c r="Y12" s="59"/>
      <c r="Z12" s="59"/>
      <c r="AA12" s="59"/>
      <c r="AB12" s="59"/>
    </row>
    <row r="13" spans="1:28" ht="12.75">
      <c r="A13" s="60" t="s">
        <v>182</v>
      </c>
      <c r="B13" s="60">
        <v>1</v>
      </c>
      <c r="C13" s="59"/>
      <c r="D13" s="59"/>
      <c r="E13" s="59"/>
      <c r="F13" s="59"/>
      <c r="G13" s="58"/>
      <c r="H13" s="60" t="s">
        <v>183</v>
      </c>
      <c r="I13" s="60" t="s">
        <v>184</v>
      </c>
      <c r="J13" s="60" t="s">
        <v>185</v>
      </c>
      <c r="K13" s="60" t="s">
        <v>186</v>
      </c>
      <c r="L13" s="60" t="s">
        <v>187</v>
      </c>
      <c r="M13" s="60" t="s">
        <v>188</v>
      </c>
      <c r="N13" s="59"/>
      <c r="O13" s="59"/>
      <c r="P13" s="59"/>
      <c r="Q13" s="59"/>
      <c r="R13" s="59"/>
      <c r="S13" s="59"/>
      <c r="T13" s="59"/>
      <c r="U13" s="59"/>
      <c r="V13" s="59"/>
      <c r="W13" s="59"/>
      <c r="X13" s="59"/>
      <c r="Y13" s="59"/>
      <c r="Z13" s="59"/>
      <c r="AA13" s="59"/>
      <c r="AB13" s="59"/>
    </row>
    <row r="14" spans="1:28" ht="12.75">
      <c r="A14" s="60" t="s">
        <v>189</v>
      </c>
      <c r="B14" s="59"/>
      <c r="C14" s="60">
        <v>1</v>
      </c>
      <c r="D14" s="59"/>
      <c r="E14" s="59"/>
      <c r="F14" s="59"/>
      <c r="G14" s="58"/>
      <c r="H14" s="60" t="s">
        <v>190</v>
      </c>
      <c r="I14" s="60" t="s">
        <v>191</v>
      </c>
      <c r="J14" s="60" t="s">
        <v>192</v>
      </c>
      <c r="K14" s="60" t="s">
        <v>193</v>
      </c>
      <c r="L14" s="60" t="s">
        <v>194</v>
      </c>
      <c r="M14" s="60" t="s">
        <v>195</v>
      </c>
      <c r="N14" s="59"/>
      <c r="O14" s="59"/>
      <c r="P14" s="59"/>
      <c r="Q14" s="59"/>
      <c r="R14" s="59"/>
      <c r="S14" s="59"/>
      <c r="T14" s="59"/>
      <c r="U14" s="59"/>
      <c r="V14" s="59"/>
      <c r="W14" s="59"/>
      <c r="X14" s="59"/>
      <c r="Y14" s="59"/>
      <c r="Z14" s="59"/>
      <c r="AA14" s="59"/>
      <c r="AB14" s="59"/>
    </row>
    <row r="15" spans="1:28" ht="12.75">
      <c r="A15" s="60" t="s">
        <v>196</v>
      </c>
      <c r="B15" s="60">
        <v>1</v>
      </c>
      <c r="C15" s="59"/>
      <c r="D15" s="59"/>
      <c r="E15" s="59"/>
      <c r="F15" s="59"/>
      <c r="G15" s="58"/>
      <c r="H15" s="60" t="s">
        <v>197</v>
      </c>
      <c r="I15" s="60" t="s">
        <v>198</v>
      </c>
      <c r="J15" s="60" t="s">
        <v>199</v>
      </c>
      <c r="K15" s="60" t="s">
        <v>200</v>
      </c>
      <c r="L15" s="60" t="s">
        <v>201</v>
      </c>
      <c r="M15" s="60" t="s">
        <v>202</v>
      </c>
      <c r="N15" s="60" t="s">
        <v>203</v>
      </c>
      <c r="O15" s="59"/>
      <c r="P15" s="59"/>
      <c r="Q15" s="59"/>
      <c r="R15" s="59"/>
      <c r="S15" s="59"/>
      <c r="T15" s="59"/>
      <c r="U15" s="59"/>
      <c r="V15" s="59"/>
      <c r="W15" s="59"/>
      <c r="X15" s="59"/>
      <c r="Y15" s="59"/>
      <c r="Z15" s="59"/>
      <c r="AA15" s="59"/>
      <c r="AB15" s="59"/>
    </row>
    <row r="16" spans="1:28" ht="12.75">
      <c r="A16" s="13" t="s">
        <v>40</v>
      </c>
      <c r="B16" s="51">
        <f>SUM(B17:B21)</f>
        <v>1</v>
      </c>
      <c r="C16" s="51">
        <f>SUM(C17:C21)</f>
        <v>0</v>
      </c>
      <c r="D16" s="51">
        <f>SUM(D17:D21)</f>
        <v>3</v>
      </c>
      <c r="E16" s="51">
        <f>SUM(E17:E21)</f>
        <v>0</v>
      </c>
      <c r="F16" s="51">
        <f>SUM(F17:F21)</f>
        <v>1</v>
      </c>
      <c r="G16" s="20">
        <f>((B16*1)+(C16*2)+(D16*3)+(E16*4)+(F16*5))/5</f>
        <v>3</v>
      </c>
      <c r="H16" s="51"/>
      <c r="I16" s="51"/>
      <c r="J16" s="51"/>
      <c r="K16" s="51"/>
      <c r="L16" s="51"/>
      <c r="M16" s="51"/>
      <c r="N16" s="51"/>
      <c r="O16" s="51"/>
      <c r="P16" s="51"/>
      <c r="Q16" s="51"/>
      <c r="R16" s="51"/>
      <c r="S16" s="51"/>
      <c r="T16" s="51"/>
      <c r="U16" s="51"/>
      <c r="V16" s="51"/>
      <c r="W16" s="51"/>
      <c r="X16" s="51"/>
      <c r="Y16" s="51"/>
      <c r="Z16" s="51"/>
      <c r="AA16" s="51"/>
      <c r="AB16" s="51"/>
    </row>
    <row r="17" spans="1:28" ht="12.75">
      <c r="A17" s="60" t="s">
        <v>204</v>
      </c>
      <c r="B17" s="59"/>
      <c r="C17" s="59"/>
      <c r="D17" s="60">
        <v>1</v>
      </c>
      <c r="E17" s="59"/>
      <c r="F17" s="59"/>
      <c r="G17" s="51"/>
      <c r="H17" s="60" t="s">
        <v>205</v>
      </c>
      <c r="I17" s="60" t="s">
        <v>206</v>
      </c>
      <c r="J17" s="60" t="s">
        <v>207</v>
      </c>
      <c r="K17" s="60" t="s">
        <v>208</v>
      </c>
      <c r="L17" s="60" t="s">
        <v>209</v>
      </c>
      <c r="M17" s="60" t="s">
        <v>210</v>
      </c>
      <c r="N17" s="59"/>
      <c r="O17" s="59"/>
      <c r="P17" s="59"/>
      <c r="Q17" s="59"/>
      <c r="R17" s="59"/>
      <c r="S17" s="59"/>
      <c r="T17" s="59"/>
      <c r="U17" s="59"/>
      <c r="V17" s="59"/>
      <c r="W17" s="59"/>
      <c r="X17" s="59"/>
      <c r="Y17" s="59"/>
      <c r="Z17" s="59"/>
      <c r="AA17" s="59"/>
      <c r="AB17" s="59"/>
    </row>
    <row r="18" spans="1:28" ht="12.75">
      <c r="A18" s="60" t="s">
        <v>211</v>
      </c>
      <c r="B18" s="60"/>
      <c r="C18" s="59"/>
      <c r="D18" s="59"/>
      <c r="E18" s="59"/>
      <c r="F18" s="60">
        <v>1</v>
      </c>
      <c r="G18" s="58"/>
      <c r="H18" s="60" t="s">
        <v>212</v>
      </c>
      <c r="I18" s="60" t="s">
        <v>213</v>
      </c>
      <c r="J18" s="60" t="s">
        <v>214</v>
      </c>
      <c r="K18" s="60" t="s">
        <v>215</v>
      </c>
      <c r="L18" s="60" t="s">
        <v>216</v>
      </c>
      <c r="M18" s="60" t="s">
        <v>217</v>
      </c>
      <c r="N18" s="59"/>
      <c r="O18" s="59"/>
      <c r="P18" s="59"/>
      <c r="Q18" s="59"/>
      <c r="R18" s="59"/>
      <c r="S18" s="59"/>
      <c r="T18" s="59"/>
      <c r="U18" s="59"/>
      <c r="V18" s="59"/>
      <c r="W18" s="59"/>
      <c r="X18" s="59"/>
      <c r="Y18" s="59"/>
      <c r="Z18" s="59"/>
      <c r="AA18" s="59"/>
      <c r="AB18" s="59"/>
    </row>
    <row r="19" spans="1:28" ht="12.75">
      <c r="A19" s="60" t="s">
        <v>218</v>
      </c>
      <c r="B19" s="59"/>
      <c r="C19" s="59"/>
      <c r="D19" s="60">
        <v>1</v>
      </c>
      <c r="E19" s="59"/>
      <c r="F19" s="59"/>
      <c r="G19" s="58"/>
      <c r="H19" s="60" t="s">
        <v>219</v>
      </c>
      <c r="I19" s="60" t="s">
        <v>220</v>
      </c>
      <c r="J19" s="60" t="s">
        <v>221</v>
      </c>
      <c r="K19" s="60" t="s">
        <v>222</v>
      </c>
      <c r="L19" s="60" t="s">
        <v>223</v>
      </c>
      <c r="M19" s="34" t="s">
        <v>224</v>
      </c>
      <c r="N19" s="59"/>
      <c r="O19" s="59"/>
      <c r="P19" s="59"/>
      <c r="Q19" s="59"/>
      <c r="R19" s="59"/>
      <c r="S19" s="59"/>
      <c r="T19" s="59"/>
      <c r="U19" s="59"/>
      <c r="V19" s="59"/>
      <c r="W19" s="59"/>
      <c r="X19" s="59"/>
      <c r="Y19" s="59"/>
      <c r="Z19" s="59"/>
      <c r="AA19" s="59"/>
      <c r="AB19" s="59"/>
    </row>
    <row r="20" spans="1:28" ht="12.75">
      <c r="A20" s="60" t="s">
        <v>225</v>
      </c>
      <c r="B20" s="59"/>
      <c r="C20" s="59"/>
      <c r="D20" s="60">
        <v>1</v>
      </c>
      <c r="E20" s="59"/>
      <c r="F20" s="59"/>
      <c r="G20" s="58"/>
      <c r="H20" s="60" t="s">
        <v>226</v>
      </c>
      <c r="I20" s="60" t="s">
        <v>227</v>
      </c>
      <c r="J20" s="60" t="s">
        <v>228</v>
      </c>
      <c r="K20" s="60" t="s">
        <v>229</v>
      </c>
      <c r="L20" s="60" t="s">
        <v>230</v>
      </c>
      <c r="M20" s="60" t="s">
        <v>231</v>
      </c>
      <c r="N20" s="59"/>
      <c r="O20" s="59"/>
      <c r="P20" s="59"/>
      <c r="Q20" s="59"/>
      <c r="R20" s="59"/>
      <c r="S20" s="59"/>
      <c r="T20" s="59"/>
      <c r="U20" s="59"/>
      <c r="V20" s="59"/>
      <c r="W20" s="59"/>
      <c r="X20" s="59"/>
      <c r="Y20" s="59"/>
      <c r="Z20" s="59"/>
      <c r="AA20" s="59"/>
      <c r="AB20" s="59"/>
    </row>
    <row r="21" spans="1:28" ht="12.75">
      <c r="A21" s="60" t="s">
        <v>232</v>
      </c>
      <c r="B21" s="60">
        <v>1</v>
      </c>
      <c r="C21" s="59"/>
      <c r="D21" s="59"/>
      <c r="E21" s="59"/>
      <c r="F21" s="59"/>
      <c r="G21" s="58"/>
      <c r="H21" s="60" t="s">
        <v>233</v>
      </c>
      <c r="I21" s="60" t="s">
        <v>234</v>
      </c>
      <c r="J21" s="60" t="s">
        <v>235</v>
      </c>
      <c r="K21" s="60" t="s">
        <v>236</v>
      </c>
      <c r="L21" s="60" t="s">
        <v>237</v>
      </c>
      <c r="M21" s="60" t="s">
        <v>238</v>
      </c>
      <c r="N21" s="59"/>
      <c r="O21" s="59"/>
      <c r="P21" s="59"/>
      <c r="Q21" s="59"/>
      <c r="R21" s="59"/>
      <c r="S21" s="59"/>
      <c r="T21" s="59"/>
      <c r="U21" s="59"/>
      <c r="V21" s="59"/>
      <c r="W21" s="59"/>
      <c r="X21" s="59"/>
      <c r="Y21" s="59"/>
      <c r="Z21" s="59"/>
      <c r="AA21" s="59"/>
      <c r="AB21" s="59"/>
    </row>
    <row r="22" spans="1:28" ht="12.75">
      <c r="A22" s="13" t="s">
        <v>239</v>
      </c>
      <c r="B22" s="58">
        <f>SUM(B23:B27)</f>
        <v>0</v>
      </c>
      <c r="C22" s="58">
        <f>SUM(C23:C27)</f>
        <v>1</v>
      </c>
      <c r="D22" s="58">
        <f>SUM(D23:D27)</f>
        <v>0</v>
      </c>
      <c r="E22" s="58">
        <f>SUM(E23:E27)</f>
        <v>4</v>
      </c>
      <c r="F22" s="58">
        <f>SUM(F23:F27)</f>
        <v>0</v>
      </c>
      <c r="G22" s="20">
        <f>((B22*1)+(C22*2)+(D22*3)+(E22*4)+(F22*5))/5</f>
        <v>3.6</v>
      </c>
      <c r="H22" s="51"/>
      <c r="I22" s="51"/>
      <c r="J22" s="51"/>
      <c r="K22" s="51"/>
      <c r="L22" s="51"/>
      <c r="M22" s="51"/>
      <c r="N22" s="51"/>
      <c r="O22" s="51"/>
      <c r="P22" s="51"/>
      <c r="Q22" s="51"/>
      <c r="R22" s="51"/>
      <c r="S22" s="51"/>
      <c r="T22" s="51"/>
      <c r="U22" s="51"/>
      <c r="V22" s="51"/>
      <c r="W22" s="51"/>
      <c r="X22" s="51"/>
      <c r="Y22" s="51"/>
      <c r="Z22" s="51"/>
      <c r="AA22" s="51"/>
      <c r="AB22" s="51"/>
    </row>
    <row r="23" spans="1:28" ht="12.75">
      <c r="A23" s="60" t="s">
        <v>240</v>
      </c>
      <c r="B23" s="59"/>
      <c r="C23" s="59"/>
      <c r="D23" s="59"/>
      <c r="E23" s="60">
        <v>1</v>
      </c>
      <c r="F23" s="59"/>
      <c r="G23" s="58"/>
      <c r="H23" s="60" t="s">
        <v>241</v>
      </c>
      <c r="I23" s="60" t="s">
        <v>242</v>
      </c>
      <c r="J23" s="60" t="s">
        <v>243</v>
      </c>
      <c r="K23" s="60" t="s">
        <v>244</v>
      </c>
      <c r="L23" s="60" t="s">
        <v>245</v>
      </c>
      <c r="M23" s="60" t="s">
        <v>246</v>
      </c>
      <c r="N23" s="59"/>
      <c r="O23" s="59"/>
      <c r="P23" s="59"/>
      <c r="Q23" s="59"/>
      <c r="R23" s="59"/>
      <c r="S23" s="59"/>
      <c r="T23" s="59"/>
      <c r="U23" s="59"/>
      <c r="V23" s="59"/>
      <c r="W23" s="59"/>
      <c r="X23" s="59"/>
      <c r="Y23" s="59"/>
      <c r="Z23" s="59"/>
      <c r="AA23" s="59"/>
      <c r="AB23" s="59"/>
    </row>
    <row r="24" spans="1:28" ht="12.75">
      <c r="A24" s="60" t="s">
        <v>247</v>
      </c>
      <c r="B24" s="59"/>
      <c r="C24" s="59"/>
      <c r="D24" s="59"/>
      <c r="E24" s="60">
        <v>1</v>
      </c>
      <c r="F24" s="59"/>
      <c r="G24" s="58"/>
      <c r="H24" s="60" t="s">
        <v>248</v>
      </c>
      <c r="I24" s="60" t="s">
        <v>249</v>
      </c>
      <c r="J24" s="60" t="s">
        <v>250</v>
      </c>
      <c r="K24" s="60" t="s">
        <v>251</v>
      </c>
      <c r="L24" s="60" t="s">
        <v>252</v>
      </c>
      <c r="M24" s="60" t="s">
        <v>253</v>
      </c>
      <c r="N24" s="59"/>
      <c r="O24" s="59"/>
      <c r="P24" s="59"/>
      <c r="Q24" s="59"/>
      <c r="R24" s="59"/>
      <c r="S24" s="59"/>
      <c r="T24" s="59"/>
      <c r="U24" s="59"/>
      <c r="V24" s="59"/>
      <c r="W24" s="59"/>
      <c r="X24" s="59"/>
      <c r="Y24" s="59"/>
      <c r="Z24" s="59"/>
      <c r="AA24" s="59"/>
      <c r="AB24" s="59"/>
    </row>
    <row r="25" spans="1:28" ht="12.75">
      <c r="A25" s="60" t="s">
        <v>254</v>
      </c>
      <c r="B25" s="59"/>
      <c r="C25" s="59"/>
      <c r="D25" s="59"/>
      <c r="E25" s="60">
        <v>1</v>
      </c>
      <c r="F25" s="59"/>
      <c r="G25" s="58"/>
      <c r="H25" s="60" t="s">
        <v>255</v>
      </c>
      <c r="I25" s="60" t="s">
        <v>256</v>
      </c>
      <c r="J25" s="60" t="s">
        <v>257</v>
      </c>
      <c r="K25" s="60" t="s">
        <v>258</v>
      </c>
      <c r="L25" s="60" t="s">
        <v>259</v>
      </c>
      <c r="M25" s="60" t="s">
        <v>260</v>
      </c>
      <c r="N25" s="59"/>
      <c r="O25" s="59"/>
      <c r="P25" s="59"/>
      <c r="Q25" s="59"/>
      <c r="R25" s="59"/>
      <c r="S25" s="59"/>
      <c r="T25" s="59"/>
      <c r="U25" s="59"/>
      <c r="V25" s="59"/>
      <c r="W25" s="59"/>
      <c r="X25" s="59"/>
      <c r="Y25" s="59"/>
      <c r="Z25" s="59"/>
      <c r="AA25" s="59"/>
      <c r="AB25" s="59"/>
    </row>
    <row r="26" spans="1:28" ht="12.75">
      <c r="A26" s="60" t="s">
        <v>261</v>
      </c>
      <c r="B26" s="59"/>
      <c r="C26" s="59"/>
      <c r="D26" s="59"/>
      <c r="E26" s="60">
        <v>1</v>
      </c>
      <c r="F26" s="59"/>
      <c r="G26" s="58"/>
      <c r="H26" s="60" t="s">
        <v>262</v>
      </c>
      <c r="I26" s="60" t="s">
        <v>263</v>
      </c>
      <c r="J26" s="60" t="s">
        <v>264</v>
      </c>
      <c r="K26" s="60" t="s">
        <v>265</v>
      </c>
      <c r="L26" s="60" t="s">
        <v>266</v>
      </c>
      <c r="M26" s="60" t="s">
        <v>267</v>
      </c>
      <c r="N26" s="59"/>
      <c r="O26" s="59"/>
      <c r="P26" s="59"/>
      <c r="Q26" s="59"/>
      <c r="R26" s="59"/>
      <c r="S26" s="59"/>
      <c r="T26" s="59"/>
      <c r="U26" s="59"/>
      <c r="V26" s="59"/>
      <c r="W26" s="59"/>
      <c r="X26" s="59"/>
      <c r="Y26" s="59"/>
      <c r="Z26" s="59"/>
      <c r="AA26" s="59"/>
      <c r="AB26" s="59"/>
    </row>
    <row r="27" spans="1:28" ht="12.75">
      <c r="A27" s="60" t="s">
        <v>268</v>
      </c>
      <c r="B27" s="59"/>
      <c r="C27" s="60">
        <v>1</v>
      </c>
      <c r="D27" s="59"/>
      <c r="E27" s="59"/>
      <c r="F27" s="59"/>
      <c r="G27" s="58"/>
      <c r="H27" s="60" t="s">
        <v>269</v>
      </c>
      <c r="I27" s="60" t="s">
        <v>270</v>
      </c>
      <c r="J27" s="60" t="s">
        <v>271</v>
      </c>
      <c r="K27" s="60" t="s">
        <v>272</v>
      </c>
      <c r="L27" s="60" t="s">
        <v>273</v>
      </c>
      <c r="M27" s="60" t="s">
        <v>274</v>
      </c>
      <c r="N27" s="59"/>
      <c r="O27" s="59"/>
      <c r="P27" s="59"/>
      <c r="Q27" s="59"/>
      <c r="R27" s="59"/>
      <c r="S27" s="59"/>
      <c r="T27" s="59"/>
      <c r="U27" s="59"/>
      <c r="V27" s="59"/>
      <c r="W27" s="59"/>
      <c r="X27" s="59"/>
      <c r="Y27" s="59"/>
      <c r="Z27" s="59"/>
      <c r="AA27" s="59"/>
      <c r="AB27" s="59"/>
    </row>
    <row r="28" spans="1:28" ht="12.75">
      <c r="A28" s="13" t="s">
        <v>275</v>
      </c>
      <c r="B28" s="51">
        <f>SUM(B29:B33)</f>
        <v>0</v>
      </c>
      <c r="C28" s="51">
        <f>SUM(C29:C33)</f>
        <v>2</v>
      </c>
      <c r="D28" s="51">
        <f>SUM(D29:D33)</f>
        <v>1</v>
      </c>
      <c r="E28" s="51">
        <f>SUM(E29:E33)</f>
        <v>2</v>
      </c>
      <c r="F28" s="51">
        <f>SUM(F29:F33)</f>
        <v>0</v>
      </c>
      <c r="G28" s="20">
        <f>((B28*1)+(C28*2)+(D28*3)+(E28*4)+(F28*5))/5</f>
        <v>3</v>
      </c>
      <c r="H28" s="51"/>
      <c r="I28" s="51"/>
      <c r="J28" s="51"/>
      <c r="K28" s="51"/>
      <c r="L28" s="51"/>
      <c r="M28" s="51"/>
      <c r="N28" s="51"/>
      <c r="O28" s="51"/>
      <c r="P28" s="51"/>
      <c r="Q28" s="51"/>
      <c r="R28" s="51"/>
      <c r="S28" s="51"/>
      <c r="T28" s="51"/>
      <c r="U28" s="51"/>
      <c r="V28" s="51"/>
      <c r="W28" s="51"/>
      <c r="X28" s="51"/>
      <c r="Y28" s="51"/>
      <c r="Z28" s="51"/>
      <c r="AA28" s="51"/>
      <c r="AB28" s="51"/>
    </row>
    <row r="29" spans="1:28" ht="12.75">
      <c r="A29" s="60" t="s">
        <v>240</v>
      </c>
      <c r="B29" s="59"/>
      <c r="C29" s="59"/>
      <c r="D29" s="59"/>
      <c r="E29" s="60">
        <v>1</v>
      </c>
      <c r="F29" s="59"/>
      <c r="G29" s="58"/>
      <c r="H29" s="60" t="s">
        <v>276</v>
      </c>
      <c r="I29" s="60" t="s">
        <v>277</v>
      </c>
      <c r="J29" s="60" t="s">
        <v>278</v>
      </c>
      <c r="K29" s="60" t="s">
        <v>258</v>
      </c>
      <c r="L29" s="60" t="s">
        <v>245</v>
      </c>
      <c r="M29" s="60" t="s">
        <v>246</v>
      </c>
      <c r="N29" s="59"/>
      <c r="O29" s="59"/>
      <c r="P29" s="59"/>
      <c r="Q29" s="59"/>
      <c r="R29" s="59"/>
      <c r="S29" s="59"/>
      <c r="T29" s="59"/>
      <c r="U29" s="59"/>
      <c r="V29" s="59"/>
      <c r="W29" s="59"/>
      <c r="X29" s="59"/>
      <c r="Y29" s="59"/>
      <c r="Z29" s="59"/>
      <c r="AA29" s="59"/>
      <c r="AB29" s="59"/>
    </row>
    <row r="30" spans="1:28" ht="12.75">
      <c r="A30" s="60" t="s">
        <v>247</v>
      </c>
      <c r="B30" s="59"/>
      <c r="C30" s="60">
        <v>1</v>
      </c>
      <c r="D30" s="60"/>
      <c r="E30" s="59"/>
      <c r="F30" s="59"/>
      <c r="G30" s="58"/>
      <c r="H30" s="60" t="s">
        <v>279</v>
      </c>
      <c r="I30" s="60" t="s">
        <v>249</v>
      </c>
      <c r="J30" s="60" t="s">
        <v>250</v>
      </c>
      <c r="K30" s="60" t="s">
        <v>280</v>
      </c>
      <c r="L30" s="60" t="s">
        <v>252</v>
      </c>
      <c r="M30" s="60" t="s">
        <v>281</v>
      </c>
      <c r="N30" s="59"/>
      <c r="O30" s="59"/>
      <c r="P30" s="59"/>
      <c r="Q30" s="59"/>
      <c r="R30" s="59"/>
      <c r="S30" s="59"/>
      <c r="T30" s="59"/>
      <c r="U30" s="59"/>
      <c r="V30" s="59"/>
      <c r="W30" s="59"/>
      <c r="X30" s="59"/>
      <c r="Y30" s="59"/>
      <c r="Z30" s="59"/>
      <c r="AA30" s="59"/>
      <c r="AB30" s="59"/>
    </row>
    <row r="31" spans="1:28" ht="12.75">
      <c r="A31" s="60" t="s">
        <v>282</v>
      </c>
      <c r="B31" s="59"/>
      <c r="C31" s="59"/>
      <c r="D31" s="59"/>
      <c r="E31" s="60">
        <v>1</v>
      </c>
      <c r="F31" s="59"/>
      <c r="G31" s="58"/>
      <c r="H31" s="60" t="s">
        <v>283</v>
      </c>
      <c r="I31" s="60" t="s">
        <v>256</v>
      </c>
      <c r="J31" s="60" t="s">
        <v>284</v>
      </c>
      <c r="K31" s="60" t="s">
        <v>285</v>
      </c>
      <c r="L31" s="60" t="s">
        <v>286</v>
      </c>
      <c r="M31" s="60" t="s">
        <v>287</v>
      </c>
      <c r="N31" s="59"/>
      <c r="O31" s="59"/>
      <c r="P31" s="59"/>
      <c r="Q31" s="59"/>
      <c r="R31" s="59"/>
      <c r="S31" s="59"/>
      <c r="T31" s="59"/>
      <c r="U31" s="59"/>
      <c r="V31" s="59"/>
      <c r="W31" s="59"/>
      <c r="X31" s="59"/>
      <c r="Y31" s="59"/>
      <c r="Z31" s="59"/>
      <c r="AA31" s="59"/>
      <c r="AB31" s="59"/>
    </row>
    <row r="32" spans="1:28" ht="12.75">
      <c r="A32" s="60" t="s">
        <v>288</v>
      </c>
      <c r="B32" s="59"/>
      <c r="C32" s="60">
        <v>1</v>
      </c>
      <c r="D32" s="59"/>
      <c r="E32" s="59"/>
      <c r="F32" s="59"/>
      <c r="G32" s="58"/>
      <c r="H32" s="60" t="s">
        <v>289</v>
      </c>
      <c r="I32" s="60" t="s">
        <v>290</v>
      </c>
      <c r="J32" s="60" t="s">
        <v>291</v>
      </c>
      <c r="K32" s="60" t="s">
        <v>292</v>
      </c>
      <c r="L32" s="60" t="s">
        <v>293</v>
      </c>
      <c r="M32" s="60" t="s">
        <v>294</v>
      </c>
      <c r="N32" s="59"/>
      <c r="O32" s="59"/>
      <c r="P32" s="59"/>
      <c r="Q32" s="59"/>
      <c r="R32" s="59"/>
      <c r="S32" s="59"/>
      <c r="T32" s="59"/>
      <c r="U32" s="59"/>
      <c r="V32" s="59"/>
      <c r="W32" s="59"/>
      <c r="X32" s="59"/>
      <c r="Y32" s="59"/>
      <c r="Z32" s="59"/>
      <c r="AA32" s="59"/>
      <c r="AB32" s="59"/>
    </row>
    <row r="33" spans="1:28" ht="12.75">
      <c r="A33" s="60" t="s">
        <v>295</v>
      </c>
      <c r="B33" s="59"/>
      <c r="C33" s="59"/>
      <c r="D33" s="60">
        <v>1</v>
      </c>
      <c r="E33" s="59"/>
      <c r="F33" s="59"/>
      <c r="G33" s="58"/>
      <c r="H33" s="60" t="s">
        <v>296</v>
      </c>
      <c r="I33" s="60" t="s">
        <v>297</v>
      </c>
      <c r="J33" s="60" t="s">
        <v>298</v>
      </c>
      <c r="K33" s="60" t="s">
        <v>299</v>
      </c>
      <c r="L33" s="60" t="s">
        <v>300</v>
      </c>
      <c r="M33" s="60" t="s">
        <v>301</v>
      </c>
      <c r="N33" s="59"/>
      <c r="O33" s="59"/>
      <c r="P33" s="59"/>
      <c r="Q33" s="59"/>
      <c r="R33" s="59"/>
      <c r="S33" s="59"/>
      <c r="T33" s="59"/>
      <c r="U33" s="59"/>
      <c r="V33" s="59"/>
      <c r="W33" s="59"/>
      <c r="X33" s="59"/>
      <c r="Y33" s="59"/>
      <c r="Z33" s="59"/>
      <c r="AA33" s="59"/>
      <c r="AB33" s="59"/>
    </row>
    <row r="34" spans="1:28" ht="12.75">
      <c r="A34" s="13" t="s">
        <v>302</v>
      </c>
      <c r="B34" s="51">
        <f>SUM(B35:B43)</f>
        <v>3</v>
      </c>
      <c r="C34" s="51">
        <f>SUM(C35:C43)</f>
        <v>1</v>
      </c>
      <c r="D34" s="51">
        <f>SUM(D35:D43)</f>
        <v>3</v>
      </c>
      <c r="E34" s="51">
        <f>SUM(E35:E43)</f>
        <v>2</v>
      </c>
      <c r="F34" s="51">
        <f>SUM(F35:F43)</f>
        <v>0</v>
      </c>
      <c r="G34" s="20">
        <f>((B34*1)+(C34*2)+(D34*3)+(E34*4)+(F34*5))/9</f>
        <v>2.4444444444444446</v>
      </c>
      <c r="H34" s="51"/>
      <c r="I34" s="51"/>
      <c r="J34" s="51"/>
      <c r="K34" s="51"/>
      <c r="L34" s="51"/>
      <c r="M34" s="51"/>
      <c r="N34" s="51"/>
      <c r="O34" s="51"/>
      <c r="P34" s="51"/>
      <c r="Q34" s="51"/>
      <c r="R34" s="51"/>
      <c r="S34" s="51"/>
      <c r="T34" s="51"/>
      <c r="U34" s="51"/>
      <c r="V34" s="51"/>
      <c r="W34" s="51"/>
      <c r="X34" s="51"/>
      <c r="Y34" s="51"/>
      <c r="Z34" s="51"/>
      <c r="AA34" s="51"/>
      <c r="AB34" s="51"/>
    </row>
    <row r="35" spans="1:28" ht="12.75">
      <c r="A35" s="60" t="s">
        <v>303</v>
      </c>
      <c r="B35" s="59"/>
      <c r="C35" s="59"/>
      <c r="D35" s="60">
        <v>1</v>
      </c>
      <c r="E35" s="59"/>
      <c r="F35" s="59"/>
      <c r="G35" s="58"/>
      <c r="H35" s="60" t="s">
        <v>304</v>
      </c>
      <c r="I35" s="60" t="s">
        <v>305</v>
      </c>
      <c r="J35" s="60" t="s">
        <v>306</v>
      </c>
      <c r="K35" s="60" t="s">
        <v>307</v>
      </c>
      <c r="L35" s="60" t="s">
        <v>308</v>
      </c>
      <c r="M35" s="60" t="s">
        <v>309</v>
      </c>
      <c r="N35" s="59"/>
      <c r="O35" s="59"/>
      <c r="P35" s="59"/>
      <c r="Q35" s="59"/>
      <c r="R35" s="59"/>
      <c r="S35" s="59"/>
      <c r="T35" s="59"/>
      <c r="U35" s="59"/>
      <c r="V35" s="59"/>
      <c r="W35" s="59"/>
      <c r="X35" s="59"/>
      <c r="Y35" s="59"/>
      <c r="Z35" s="59"/>
      <c r="AA35" s="59"/>
      <c r="AB35" s="59"/>
    </row>
    <row r="36" spans="1:28" ht="12.75">
      <c r="A36" s="60" t="s">
        <v>310</v>
      </c>
      <c r="B36" s="59"/>
      <c r="C36" s="59"/>
      <c r="D36" s="59"/>
      <c r="E36" s="60">
        <v>1</v>
      </c>
      <c r="F36" s="59"/>
      <c r="G36" s="51"/>
      <c r="H36" s="60" t="s">
        <v>311</v>
      </c>
      <c r="I36" s="60" t="s">
        <v>312</v>
      </c>
      <c r="J36" s="60" t="s">
        <v>313</v>
      </c>
      <c r="K36" s="60" t="s">
        <v>314</v>
      </c>
      <c r="L36" s="60" t="s">
        <v>315</v>
      </c>
      <c r="M36" s="60" t="s">
        <v>316</v>
      </c>
      <c r="N36" s="59"/>
      <c r="O36" s="59"/>
      <c r="P36" s="59"/>
      <c r="Q36" s="59"/>
      <c r="R36" s="59"/>
      <c r="S36" s="59"/>
      <c r="T36" s="59"/>
      <c r="U36" s="59"/>
      <c r="V36" s="59"/>
      <c r="W36" s="59"/>
      <c r="X36" s="59"/>
      <c r="Y36" s="59"/>
      <c r="Z36" s="59"/>
      <c r="AA36" s="59"/>
      <c r="AB36" s="59"/>
    </row>
    <row r="37" spans="1:28" ht="12.75">
      <c r="A37" s="60" t="s">
        <v>317</v>
      </c>
      <c r="B37" s="59"/>
      <c r="C37" s="59"/>
      <c r="D37" s="59"/>
      <c r="E37" s="60">
        <v>1</v>
      </c>
      <c r="F37" s="59"/>
      <c r="G37" s="58"/>
      <c r="H37" s="60" t="s">
        <v>318</v>
      </c>
      <c r="I37" s="60" t="s">
        <v>319</v>
      </c>
      <c r="J37" s="60" t="s">
        <v>320</v>
      </c>
      <c r="K37" s="60" t="s">
        <v>321</v>
      </c>
      <c r="L37" s="60" t="s">
        <v>322</v>
      </c>
      <c r="M37" s="60" t="s">
        <v>323</v>
      </c>
      <c r="N37" s="59"/>
      <c r="O37" s="59"/>
      <c r="P37" s="59"/>
      <c r="Q37" s="59"/>
      <c r="R37" s="59"/>
      <c r="S37" s="59"/>
      <c r="T37" s="59"/>
      <c r="U37" s="59"/>
      <c r="V37" s="59"/>
      <c r="W37" s="59"/>
      <c r="X37" s="59"/>
      <c r="Y37" s="59"/>
      <c r="Z37" s="59"/>
      <c r="AA37" s="59"/>
      <c r="AB37" s="59"/>
    </row>
    <row r="38" spans="1:28" ht="12.75">
      <c r="A38" s="60" t="s">
        <v>324</v>
      </c>
      <c r="B38" s="60"/>
      <c r="C38" s="60">
        <v>1</v>
      </c>
      <c r="D38" s="59"/>
      <c r="E38" s="59"/>
      <c r="F38" s="59"/>
      <c r="G38" s="58"/>
      <c r="H38" s="60" t="s">
        <v>325</v>
      </c>
      <c r="I38" s="60" t="s">
        <v>326</v>
      </c>
      <c r="J38" s="60" t="s">
        <v>327</v>
      </c>
      <c r="K38" s="60" t="s">
        <v>328</v>
      </c>
      <c r="L38" s="60" t="s">
        <v>329</v>
      </c>
      <c r="M38" s="60" t="s">
        <v>330</v>
      </c>
      <c r="N38" s="59"/>
      <c r="O38" s="59"/>
      <c r="P38" s="59"/>
      <c r="Q38" s="59"/>
      <c r="R38" s="59"/>
      <c r="S38" s="59"/>
      <c r="T38" s="59"/>
      <c r="U38" s="59"/>
      <c r="V38" s="59"/>
      <c r="W38" s="59"/>
      <c r="X38" s="59"/>
      <c r="Y38" s="59"/>
      <c r="Z38" s="59"/>
      <c r="AA38" s="59"/>
      <c r="AB38" s="59"/>
    </row>
    <row r="39" spans="1:28" ht="12.75">
      <c r="A39" s="60" t="s">
        <v>331</v>
      </c>
      <c r="B39" s="60">
        <v>1</v>
      </c>
      <c r="C39" s="60"/>
      <c r="D39" s="59"/>
      <c r="E39" s="59"/>
      <c r="F39" s="59"/>
      <c r="G39" s="58"/>
      <c r="H39" s="60" t="s">
        <v>332</v>
      </c>
      <c r="I39" s="60" t="s">
        <v>333</v>
      </c>
      <c r="J39" s="60" t="s">
        <v>334</v>
      </c>
      <c r="K39" s="60" t="s">
        <v>335</v>
      </c>
      <c r="L39" s="60" t="s">
        <v>336</v>
      </c>
      <c r="M39" s="60" t="s">
        <v>337</v>
      </c>
      <c r="N39" s="59"/>
      <c r="O39" s="59"/>
      <c r="P39" s="59"/>
      <c r="Q39" s="59"/>
      <c r="R39" s="59"/>
      <c r="S39" s="59"/>
      <c r="T39" s="59"/>
      <c r="U39" s="59"/>
      <c r="V39" s="59"/>
      <c r="W39" s="59"/>
      <c r="X39" s="59"/>
      <c r="Y39" s="59"/>
      <c r="Z39" s="59"/>
      <c r="AA39" s="59"/>
      <c r="AB39" s="59"/>
    </row>
    <row r="40" spans="1:28" ht="12.75">
      <c r="A40" s="60" t="s">
        <v>338</v>
      </c>
      <c r="B40" s="59"/>
      <c r="C40" s="59"/>
      <c r="D40" s="60">
        <v>1</v>
      </c>
      <c r="E40" s="59"/>
      <c r="F40" s="59"/>
      <c r="G40" s="58"/>
      <c r="H40" s="60" t="s">
        <v>339</v>
      </c>
      <c r="I40" s="60" t="s">
        <v>340</v>
      </c>
      <c r="J40" s="60" t="s">
        <v>341</v>
      </c>
      <c r="K40" s="60" t="s">
        <v>342</v>
      </c>
      <c r="L40" s="60" t="s">
        <v>343</v>
      </c>
      <c r="M40" s="60" t="s">
        <v>344</v>
      </c>
      <c r="N40" s="59"/>
      <c r="O40" s="59"/>
      <c r="P40" s="59"/>
      <c r="Q40" s="59"/>
      <c r="R40" s="59"/>
      <c r="S40" s="59"/>
      <c r="T40" s="59"/>
      <c r="U40" s="59"/>
      <c r="V40" s="59"/>
      <c r="W40" s="59"/>
      <c r="X40" s="59"/>
      <c r="Y40" s="59"/>
      <c r="Z40" s="59"/>
      <c r="AA40" s="59"/>
      <c r="AB40" s="59"/>
    </row>
    <row r="41" spans="1:28" ht="12.75">
      <c r="A41" s="60" t="s">
        <v>345</v>
      </c>
      <c r="B41" s="60">
        <v>1</v>
      </c>
      <c r="C41" s="59"/>
      <c r="D41" s="59"/>
      <c r="E41" s="59"/>
      <c r="F41" s="59"/>
      <c r="G41" s="58"/>
      <c r="H41" s="60" t="s">
        <v>346</v>
      </c>
      <c r="I41" s="60" t="s">
        <v>347</v>
      </c>
      <c r="J41" s="60" t="s">
        <v>348</v>
      </c>
      <c r="K41" s="60" t="s">
        <v>349</v>
      </c>
      <c r="L41" s="60" t="s">
        <v>350</v>
      </c>
      <c r="M41" s="60" t="s">
        <v>351</v>
      </c>
      <c r="N41" s="59"/>
      <c r="O41" s="59"/>
      <c r="P41" s="59"/>
      <c r="Q41" s="59"/>
      <c r="R41" s="59"/>
      <c r="S41" s="59"/>
      <c r="T41" s="59"/>
      <c r="U41" s="59"/>
      <c r="V41" s="59"/>
      <c r="W41" s="59"/>
      <c r="X41" s="59"/>
      <c r="Y41" s="59"/>
      <c r="Z41" s="59"/>
      <c r="AA41" s="59"/>
      <c r="AB41" s="59"/>
    </row>
    <row r="42" spans="1:28" ht="12.75">
      <c r="A42" s="60" t="s">
        <v>352</v>
      </c>
      <c r="B42" s="60">
        <v>1</v>
      </c>
      <c r="C42" s="59"/>
      <c r="D42" s="59"/>
      <c r="E42" s="59"/>
      <c r="F42" s="59"/>
      <c r="G42" s="58"/>
      <c r="H42" s="60" t="s">
        <v>353</v>
      </c>
      <c r="I42" s="60" t="s">
        <v>354</v>
      </c>
      <c r="J42" s="60" t="s">
        <v>355</v>
      </c>
      <c r="K42" s="60" t="s">
        <v>356</v>
      </c>
      <c r="L42" s="60" t="s">
        <v>357</v>
      </c>
      <c r="M42" s="60" t="s">
        <v>358</v>
      </c>
      <c r="N42" s="59"/>
      <c r="O42" s="59"/>
      <c r="P42" s="59"/>
      <c r="Q42" s="59"/>
      <c r="R42" s="59"/>
      <c r="S42" s="59"/>
      <c r="T42" s="59"/>
      <c r="U42" s="59"/>
      <c r="V42" s="59"/>
      <c r="W42" s="59"/>
      <c r="X42" s="59"/>
      <c r="Y42" s="59"/>
      <c r="Z42" s="59"/>
      <c r="AA42" s="59"/>
      <c r="AB42" s="59"/>
    </row>
    <row r="43" spans="1:28" ht="12.75">
      <c r="A43" s="60" t="s">
        <v>359</v>
      </c>
      <c r="B43" s="59"/>
      <c r="C43" s="59"/>
      <c r="D43" s="60">
        <v>1</v>
      </c>
      <c r="E43" s="59"/>
      <c r="F43" s="59"/>
      <c r="G43" s="51"/>
      <c r="H43" s="60" t="s">
        <v>360</v>
      </c>
      <c r="I43" s="60" t="s">
        <v>361</v>
      </c>
      <c r="J43" s="60" t="s">
        <v>362</v>
      </c>
      <c r="K43" s="60" t="s">
        <v>363</v>
      </c>
      <c r="L43" s="60" t="s">
        <v>364</v>
      </c>
      <c r="M43" s="60" t="s">
        <v>365</v>
      </c>
      <c r="N43" s="59"/>
      <c r="O43" s="59"/>
      <c r="P43" s="59"/>
      <c r="Q43" s="59"/>
      <c r="R43" s="59"/>
      <c r="S43" s="59"/>
      <c r="T43" s="59"/>
      <c r="U43" s="59"/>
      <c r="V43" s="59"/>
      <c r="W43" s="59"/>
      <c r="X43" s="59"/>
      <c r="Y43" s="59"/>
      <c r="Z43" s="59"/>
      <c r="AA43" s="59"/>
      <c r="AB43" s="59"/>
    </row>
    <row r="44" spans="1:28" ht="12.75">
      <c r="A44" s="13" t="s">
        <v>366</v>
      </c>
      <c r="B44" s="51">
        <f>SUM(B45:B50)</f>
        <v>0</v>
      </c>
      <c r="C44" s="51">
        <f>SUM(C45:C50)</f>
        <v>2</v>
      </c>
      <c r="D44" s="51">
        <f>SUM(D45:D50)</f>
        <v>3</v>
      </c>
      <c r="E44" s="51">
        <f>SUM(E45:E50)</f>
        <v>0</v>
      </c>
      <c r="F44" s="51">
        <f>SUM(F45:F50)</f>
        <v>1</v>
      </c>
      <c r="G44" s="20">
        <f>((B44*1)+(C44*2)+(D44*3)+(E44*4)+(F44*5))/6</f>
        <v>3</v>
      </c>
      <c r="H44" s="51"/>
      <c r="I44" s="51"/>
      <c r="J44" s="51"/>
      <c r="K44" s="51"/>
      <c r="L44" s="51"/>
      <c r="M44" s="51"/>
      <c r="N44" s="51"/>
      <c r="O44" s="51"/>
      <c r="P44" s="51"/>
      <c r="Q44" s="51"/>
      <c r="R44" s="51"/>
      <c r="S44" s="51"/>
      <c r="T44" s="51"/>
      <c r="U44" s="51"/>
      <c r="V44" s="51"/>
      <c r="W44" s="51"/>
      <c r="X44" s="51"/>
      <c r="Y44" s="51"/>
      <c r="Z44" s="51"/>
      <c r="AA44" s="51"/>
      <c r="AB44" s="51"/>
    </row>
    <row r="45" spans="1:28" ht="12.75">
      <c r="A45" s="60" t="s">
        <v>367</v>
      </c>
      <c r="B45" s="59"/>
      <c r="C45" s="60">
        <v>1</v>
      </c>
      <c r="D45" s="59"/>
      <c r="E45" s="59"/>
      <c r="F45" s="59"/>
      <c r="G45" s="58"/>
      <c r="H45" s="60" t="s">
        <v>368</v>
      </c>
      <c r="I45" s="60" t="s">
        <v>369</v>
      </c>
      <c r="J45" s="60" t="s">
        <v>370</v>
      </c>
      <c r="K45" s="60" t="s">
        <v>371</v>
      </c>
      <c r="L45" s="60" t="s">
        <v>372</v>
      </c>
      <c r="M45" s="60" t="s">
        <v>373</v>
      </c>
      <c r="N45" s="59"/>
      <c r="O45" s="59"/>
      <c r="P45" s="59"/>
      <c r="Q45" s="59"/>
      <c r="R45" s="59"/>
      <c r="S45" s="59"/>
      <c r="T45" s="59"/>
      <c r="U45" s="59"/>
      <c r="V45" s="59"/>
      <c r="W45" s="59"/>
      <c r="X45" s="59"/>
      <c r="Y45" s="59"/>
      <c r="Z45" s="59"/>
      <c r="AA45" s="59"/>
      <c r="AB45" s="59"/>
    </row>
    <row r="46" spans="1:28" ht="12.75">
      <c r="A46" s="60" t="s">
        <v>374</v>
      </c>
      <c r="B46" s="59"/>
      <c r="C46" s="59"/>
      <c r="D46" s="60">
        <v>1</v>
      </c>
      <c r="E46" s="59"/>
      <c r="F46" s="59"/>
      <c r="G46" s="58"/>
      <c r="H46" s="60" t="s">
        <v>375</v>
      </c>
      <c r="I46" s="60" t="s">
        <v>376</v>
      </c>
      <c r="J46" s="60" t="s">
        <v>377</v>
      </c>
      <c r="K46" s="60" t="s">
        <v>378</v>
      </c>
      <c r="L46" s="60" t="s">
        <v>379</v>
      </c>
      <c r="M46" s="60" t="s">
        <v>380</v>
      </c>
      <c r="N46" s="59"/>
      <c r="O46" s="59"/>
      <c r="P46" s="59"/>
      <c r="Q46" s="59"/>
      <c r="R46" s="59"/>
      <c r="S46" s="59"/>
      <c r="T46" s="59"/>
      <c r="U46" s="59"/>
      <c r="V46" s="59"/>
      <c r="W46" s="59"/>
      <c r="X46" s="59"/>
      <c r="Y46" s="59"/>
      <c r="Z46" s="59"/>
      <c r="AA46" s="59"/>
      <c r="AB46" s="59"/>
    </row>
    <row r="47" spans="1:28" ht="12.75">
      <c r="A47" s="54" t="s">
        <v>381</v>
      </c>
      <c r="B47" s="59"/>
      <c r="C47" s="60">
        <v>1</v>
      </c>
      <c r="D47" s="59"/>
      <c r="E47" s="59"/>
      <c r="F47" s="59"/>
      <c r="G47" s="58"/>
      <c r="H47" s="54" t="s">
        <v>382</v>
      </c>
      <c r="I47" s="60" t="s">
        <v>383</v>
      </c>
      <c r="J47" s="60" t="s">
        <v>384</v>
      </c>
      <c r="K47" s="60" t="s">
        <v>385</v>
      </c>
      <c r="L47" s="60" t="s">
        <v>386</v>
      </c>
      <c r="M47" s="60" t="s">
        <v>387</v>
      </c>
      <c r="N47" s="59"/>
      <c r="O47" s="59"/>
      <c r="P47" s="59"/>
      <c r="Q47" s="59"/>
      <c r="R47" s="59"/>
      <c r="S47" s="59"/>
      <c r="T47" s="59"/>
      <c r="U47" s="59"/>
      <c r="V47" s="59"/>
      <c r="W47" s="59"/>
      <c r="X47" s="59"/>
      <c r="Y47" s="59"/>
      <c r="Z47" s="59"/>
      <c r="AA47" s="59"/>
      <c r="AB47" s="59"/>
    </row>
    <row r="48" spans="1:28" ht="12.75">
      <c r="A48" s="60" t="s">
        <v>388</v>
      </c>
      <c r="B48" s="59"/>
      <c r="C48" s="59"/>
      <c r="D48" s="59"/>
      <c r="E48" s="59"/>
      <c r="F48" s="60">
        <v>1</v>
      </c>
      <c r="G48" s="58"/>
      <c r="H48" s="60" t="s">
        <v>389</v>
      </c>
      <c r="I48" s="60" t="s">
        <v>390</v>
      </c>
      <c r="J48" s="60" t="s">
        <v>391</v>
      </c>
      <c r="K48" s="60" t="s">
        <v>392</v>
      </c>
      <c r="L48" s="60" t="s">
        <v>393</v>
      </c>
      <c r="M48" s="60" t="s">
        <v>394</v>
      </c>
      <c r="N48" s="59"/>
      <c r="O48" s="59"/>
      <c r="P48" s="59"/>
      <c r="Q48" s="59"/>
      <c r="R48" s="59"/>
      <c r="S48" s="59"/>
      <c r="T48" s="59"/>
      <c r="U48" s="59"/>
      <c r="V48" s="59"/>
      <c r="W48" s="59"/>
      <c r="X48" s="59"/>
      <c r="Y48" s="59"/>
      <c r="Z48" s="59"/>
      <c r="AA48" s="59"/>
      <c r="AB48" s="59"/>
    </row>
    <row r="49" spans="1:28" ht="12.75">
      <c r="A49" s="60" t="s">
        <v>395</v>
      </c>
      <c r="B49" s="59"/>
      <c r="C49" s="59"/>
      <c r="D49" s="60">
        <v>1</v>
      </c>
      <c r="E49" s="59"/>
      <c r="F49" s="59"/>
      <c r="G49" s="58"/>
      <c r="H49" s="60" t="s">
        <v>396</v>
      </c>
      <c r="I49" s="60" t="s">
        <v>397</v>
      </c>
      <c r="J49" s="60" t="s">
        <v>398</v>
      </c>
      <c r="K49" s="60" t="s">
        <v>399</v>
      </c>
      <c r="L49" s="60" t="s">
        <v>400</v>
      </c>
      <c r="M49" s="60" t="s">
        <v>401</v>
      </c>
      <c r="N49" s="59"/>
      <c r="O49" s="59"/>
      <c r="P49" s="59"/>
      <c r="Q49" s="59"/>
      <c r="R49" s="59"/>
      <c r="S49" s="59"/>
      <c r="T49" s="59"/>
      <c r="U49" s="59"/>
      <c r="V49" s="59"/>
      <c r="W49" s="59"/>
      <c r="X49" s="59"/>
      <c r="Y49" s="59"/>
      <c r="Z49" s="59"/>
      <c r="AA49" s="59"/>
      <c r="AB49" s="59"/>
    </row>
    <row r="50" spans="1:28" ht="12.75">
      <c r="A50" s="60" t="s">
        <v>402</v>
      </c>
      <c r="B50" s="59"/>
      <c r="C50" s="59"/>
      <c r="D50" s="60">
        <v>1</v>
      </c>
      <c r="E50" s="59"/>
      <c r="F50" s="59"/>
      <c r="G50" s="20"/>
      <c r="H50" s="60" t="s">
        <v>403</v>
      </c>
      <c r="I50" s="60" t="s">
        <v>404</v>
      </c>
      <c r="J50" s="60" t="s">
        <v>405</v>
      </c>
      <c r="K50" s="60" t="s">
        <v>406</v>
      </c>
      <c r="L50" s="60" t="s">
        <v>407</v>
      </c>
      <c r="M50" s="60" t="s">
        <v>408</v>
      </c>
      <c r="N50" s="59"/>
      <c r="O50" s="59"/>
      <c r="P50" s="59"/>
      <c r="Q50" s="59"/>
      <c r="R50" s="59"/>
      <c r="S50" s="59"/>
      <c r="T50" s="59"/>
      <c r="U50" s="59"/>
      <c r="V50" s="59"/>
      <c r="W50" s="59"/>
      <c r="X50" s="59"/>
      <c r="Y50" s="59"/>
      <c r="Z50" s="59"/>
      <c r="AA50" s="59"/>
      <c r="AB50" s="59"/>
    </row>
    <row r="51" spans="1:28" ht="12.75">
      <c r="A51" s="12"/>
      <c r="B51" s="37"/>
      <c r="C51" s="37"/>
      <c r="D51" s="37"/>
      <c r="E51" s="37"/>
      <c r="F51" s="37"/>
      <c r="G51" s="12"/>
      <c r="H51" s="12"/>
      <c r="I51" s="37"/>
      <c r="J51" s="37"/>
      <c r="K51" s="37"/>
      <c r="L51" s="37"/>
      <c r="M51" s="37"/>
      <c r="N51" s="37"/>
      <c r="O51" s="37"/>
      <c r="P51" s="37"/>
      <c r="Q51" s="37"/>
      <c r="R51" s="37"/>
      <c r="S51" s="37"/>
      <c r="T51" s="37"/>
      <c r="U51" s="37"/>
      <c r="V51" s="37"/>
      <c r="W51" s="37"/>
      <c r="X51" s="37"/>
      <c r="Y51" s="37"/>
      <c r="Z51" s="37"/>
      <c r="AA51" s="37"/>
      <c r="AB51" s="37"/>
    </row>
    <row r="52" spans="1:28" ht="12.75">
      <c r="A52" s="13" t="s">
        <v>409</v>
      </c>
      <c r="B52" s="51"/>
      <c r="C52" s="51"/>
      <c r="D52" s="51"/>
      <c r="E52" s="51"/>
      <c r="F52" s="51"/>
      <c r="G52" s="20">
        <f>AVERAGE(G44,G34,G28,G22,G16,G9,G3)</f>
        <v>2.9777777777777779</v>
      </c>
      <c r="H52" s="51"/>
      <c r="I52" s="51"/>
      <c r="J52" s="51"/>
      <c r="K52" s="51"/>
      <c r="L52" s="51"/>
      <c r="M52" s="51"/>
      <c r="N52" s="51"/>
      <c r="O52" s="51"/>
      <c r="P52" s="51"/>
      <c r="Q52" s="51"/>
      <c r="R52" s="51"/>
      <c r="S52" s="51"/>
      <c r="T52" s="51"/>
      <c r="U52" s="51"/>
      <c r="V52" s="51"/>
      <c r="W52" s="51"/>
      <c r="X52" s="51"/>
      <c r="Y52" s="51"/>
      <c r="Z52" s="51"/>
      <c r="AA52" s="51"/>
      <c r="AB52" s="51"/>
    </row>
    <row r="53" spans="1:28" ht="12.75">
      <c r="A53" s="12"/>
      <c r="B53" s="37"/>
      <c r="C53" s="37"/>
      <c r="D53" s="37"/>
      <c r="E53" s="37"/>
      <c r="F53" s="37"/>
      <c r="G53" s="12"/>
      <c r="H53" s="12"/>
      <c r="I53" s="37"/>
      <c r="J53" s="37"/>
      <c r="K53" s="37"/>
      <c r="L53" s="37"/>
      <c r="M53" s="37"/>
      <c r="N53" s="37"/>
      <c r="O53" s="37"/>
      <c r="P53" s="37"/>
      <c r="Q53" s="37"/>
      <c r="R53" s="37"/>
      <c r="S53" s="37"/>
      <c r="T53" s="37"/>
      <c r="U53" s="37"/>
      <c r="V53" s="37"/>
      <c r="W53" s="37"/>
      <c r="X53" s="37"/>
      <c r="Y53" s="37"/>
      <c r="Z53" s="37"/>
      <c r="AA53" s="37"/>
      <c r="AB53" s="37"/>
    </row>
    <row r="54" spans="1:28" ht="12.75">
      <c r="A54" s="60"/>
      <c r="B54" s="59"/>
      <c r="C54" s="59"/>
      <c r="D54" s="59"/>
      <c r="E54" s="59"/>
      <c r="F54" s="59"/>
      <c r="G54" s="58"/>
      <c r="H54" s="60"/>
      <c r="I54" s="59"/>
      <c r="J54" s="59"/>
      <c r="K54" s="59"/>
      <c r="L54" s="59"/>
      <c r="M54" s="59"/>
      <c r="N54" s="59"/>
      <c r="O54" s="59"/>
      <c r="P54" s="59"/>
      <c r="Q54" s="59"/>
      <c r="R54" s="59"/>
      <c r="S54" s="59"/>
      <c r="T54" s="59"/>
      <c r="U54" s="59"/>
      <c r="V54" s="59"/>
      <c r="W54" s="59"/>
      <c r="X54" s="59"/>
      <c r="Y54" s="59"/>
      <c r="Z54" s="59"/>
      <c r="AA54" s="59"/>
      <c r="AB54" s="59"/>
    </row>
    <row r="55" spans="1:28" ht="12.75">
      <c r="A55" s="59"/>
      <c r="B55" s="59"/>
      <c r="C55" s="59"/>
      <c r="D55" s="59"/>
      <c r="E55" s="59"/>
      <c r="F55" s="59"/>
      <c r="G55" s="51"/>
      <c r="H55" s="59"/>
      <c r="I55" s="59"/>
      <c r="J55" s="59"/>
      <c r="K55" s="59"/>
      <c r="L55" s="59"/>
      <c r="M55" s="59"/>
      <c r="N55" s="59"/>
      <c r="O55" s="59"/>
      <c r="P55" s="59"/>
      <c r="Q55" s="59"/>
      <c r="R55" s="59"/>
      <c r="S55" s="59"/>
      <c r="T55" s="59"/>
      <c r="U55" s="59"/>
      <c r="V55" s="59"/>
      <c r="W55" s="59"/>
      <c r="X55" s="59"/>
      <c r="Y55" s="59"/>
      <c r="Z55" s="59"/>
      <c r="AA55" s="59"/>
      <c r="AB55" s="59"/>
    </row>
    <row r="56" spans="1:28" ht="12.75">
      <c r="A56" s="59"/>
      <c r="B56" s="59"/>
      <c r="C56" s="59"/>
      <c r="D56" s="59"/>
      <c r="E56" s="59"/>
      <c r="F56" s="59"/>
      <c r="G56" s="58"/>
      <c r="H56" s="59"/>
      <c r="I56" s="59"/>
      <c r="J56" s="59"/>
      <c r="K56" s="59"/>
      <c r="L56" s="59"/>
      <c r="M56" s="59"/>
      <c r="N56" s="59"/>
      <c r="O56" s="59"/>
      <c r="P56" s="59"/>
      <c r="Q56" s="59"/>
      <c r="R56" s="59"/>
      <c r="S56" s="59"/>
      <c r="T56" s="59"/>
      <c r="U56" s="59"/>
      <c r="V56" s="59"/>
      <c r="W56" s="59"/>
      <c r="X56" s="59"/>
      <c r="Y56" s="59"/>
      <c r="Z56" s="59"/>
      <c r="AA56" s="59"/>
      <c r="AB56" s="59"/>
    </row>
    <row r="57" spans="1:28" ht="12.75">
      <c r="A57" s="59"/>
      <c r="B57" s="59"/>
      <c r="C57" s="59"/>
      <c r="D57" s="59"/>
      <c r="E57" s="59"/>
      <c r="F57" s="59"/>
      <c r="G57" s="51"/>
      <c r="H57" s="59"/>
      <c r="I57" s="59"/>
      <c r="J57" s="59"/>
      <c r="K57" s="59"/>
      <c r="L57" s="59"/>
      <c r="M57" s="59"/>
      <c r="N57" s="59"/>
      <c r="O57" s="59"/>
      <c r="P57" s="59"/>
      <c r="Q57" s="59"/>
      <c r="R57" s="59"/>
      <c r="S57" s="59"/>
      <c r="T57" s="59"/>
      <c r="U57" s="59"/>
      <c r="V57" s="59"/>
      <c r="W57" s="59"/>
      <c r="X57" s="59"/>
      <c r="Y57" s="59"/>
      <c r="Z57" s="59"/>
      <c r="AA57" s="59"/>
      <c r="AB57" s="59"/>
    </row>
    <row r="58" spans="1:28" ht="12.75">
      <c r="A58" s="59"/>
      <c r="B58" s="59"/>
      <c r="C58" s="59"/>
      <c r="D58" s="59"/>
      <c r="E58" s="59"/>
      <c r="F58" s="59"/>
      <c r="G58" s="51"/>
      <c r="H58" s="59"/>
      <c r="I58" s="59"/>
      <c r="J58" s="59"/>
      <c r="K58" s="59"/>
      <c r="L58" s="59"/>
      <c r="M58" s="59"/>
      <c r="N58" s="59"/>
      <c r="O58" s="59"/>
      <c r="P58" s="59"/>
      <c r="Q58" s="59"/>
      <c r="R58" s="59"/>
      <c r="S58" s="59"/>
      <c r="T58" s="59"/>
      <c r="U58" s="59"/>
      <c r="V58" s="59"/>
      <c r="W58" s="59"/>
      <c r="X58" s="59"/>
      <c r="Y58" s="59"/>
      <c r="Z58" s="59"/>
      <c r="AA58" s="59"/>
      <c r="AB58" s="59"/>
    </row>
    <row r="59" spans="1:28" ht="12.75">
      <c r="A59" s="59"/>
      <c r="B59" s="59"/>
      <c r="C59" s="59"/>
      <c r="D59" s="59"/>
      <c r="E59" s="59"/>
      <c r="F59" s="59"/>
      <c r="G59" s="51"/>
      <c r="H59" s="59"/>
      <c r="I59" s="59"/>
      <c r="J59" s="59"/>
      <c r="K59" s="59"/>
      <c r="L59" s="59"/>
      <c r="M59" s="59"/>
      <c r="N59" s="59"/>
      <c r="O59" s="59"/>
      <c r="P59" s="59"/>
      <c r="Q59" s="59"/>
      <c r="R59" s="59"/>
      <c r="S59" s="59"/>
      <c r="T59" s="59"/>
      <c r="U59" s="59"/>
      <c r="V59" s="59"/>
      <c r="W59" s="59"/>
      <c r="X59" s="59"/>
      <c r="Y59" s="59"/>
      <c r="Z59" s="59"/>
      <c r="AA59" s="59"/>
      <c r="AB59" s="59"/>
    </row>
    <row r="60" spans="1:28" ht="12.75">
      <c r="A60" s="59"/>
      <c r="B60" s="59"/>
      <c r="C60" s="59"/>
      <c r="D60" s="59"/>
      <c r="E60" s="59"/>
      <c r="F60" s="59"/>
      <c r="G60" s="58"/>
      <c r="H60" s="59"/>
      <c r="I60" s="59"/>
      <c r="J60" s="59"/>
      <c r="K60" s="59"/>
      <c r="L60" s="59"/>
      <c r="M60" s="59"/>
      <c r="N60" s="59"/>
      <c r="O60" s="59"/>
      <c r="P60" s="59"/>
      <c r="Q60" s="59"/>
      <c r="R60" s="59"/>
      <c r="S60" s="59"/>
      <c r="T60" s="59"/>
      <c r="U60" s="59"/>
      <c r="V60" s="59"/>
      <c r="W60" s="59"/>
      <c r="X60" s="59"/>
      <c r="Y60" s="59"/>
      <c r="Z60" s="59"/>
      <c r="AA60" s="59"/>
      <c r="AB60" s="59"/>
    </row>
    <row r="61" spans="1:28" ht="12.75">
      <c r="A61" s="59"/>
      <c r="B61" s="59"/>
      <c r="C61" s="59"/>
      <c r="D61" s="59"/>
      <c r="E61" s="59"/>
      <c r="F61" s="59"/>
      <c r="G61" s="58"/>
      <c r="H61" s="59"/>
      <c r="I61" s="59"/>
      <c r="J61" s="59"/>
      <c r="K61" s="59"/>
      <c r="L61" s="59"/>
      <c r="M61" s="59"/>
      <c r="N61" s="59"/>
      <c r="O61" s="59"/>
      <c r="P61" s="59"/>
      <c r="Q61" s="59"/>
      <c r="R61" s="59"/>
      <c r="S61" s="59"/>
      <c r="T61" s="59"/>
      <c r="U61" s="59"/>
      <c r="V61" s="59"/>
      <c r="W61" s="59"/>
      <c r="X61" s="59"/>
      <c r="Y61" s="59"/>
      <c r="Z61" s="59"/>
      <c r="AA61" s="59"/>
      <c r="AB61" s="59"/>
    </row>
    <row r="62" spans="1:28" ht="12.75">
      <c r="A62" s="59"/>
      <c r="B62" s="59"/>
      <c r="C62" s="59"/>
      <c r="D62" s="59"/>
      <c r="E62" s="59"/>
      <c r="F62" s="59"/>
      <c r="G62" s="58"/>
      <c r="H62" s="59"/>
      <c r="I62" s="59"/>
      <c r="J62" s="59"/>
      <c r="K62" s="59"/>
      <c r="L62" s="59"/>
      <c r="M62" s="59"/>
      <c r="N62" s="59"/>
      <c r="O62" s="59"/>
      <c r="P62" s="59"/>
      <c r="Q62" s="59"/>
      <c r="R62" s="59"/>
      <c r="S62" s="59"/>
      <c r="T62" s="59"/>
      <c r="U62" s="59"/>
      <c r="V62" s="59"/>
      <c r="W62" s="59"/>
      <c r="X62" s="59"/>
      <c r="Y62" s="59"/>
      <c r="Z62" s="59"/>
      <c r="AA62" s="59"/>
      <c r="AB62" s="59"/>
    </row>
    <row r="63" spans="1:28" ht="12.75">
      <c r="A63" s="59"/>
      <c r="B63" s="59"/>
      <c r="C63" s="59"/>
      <c r="D63" s="59"/>
      <c r="E63" s="59"/>
      <c r="F63" s="59"/>
      <c r="G63" s="58"/>
      <c r="H63" s="59"/>
      <c r="I63" s="59"/>
      <c r="J63" s="59"/>
      <c r="K63" s="59"/>
      <c r="L63" s="59"/>
      <c r="M63" s="59"/>
      <c r="N63" s="59"/>
      <c r="O63" s="59"/>
      <c r="P63" s="59"/>
      <c r="Q63" s="59"/>
      <c r="R63" s="59"/>
      <c r="S63" s="59"/>
      <c r="T63" s="59"/>
      <c r="U63" s="59"/>
      <c r="V63" s="59"/>
      <c r="W63" s="59"/>
      <c r="X63" s="59"/>
      <c r="Y63" s="59"/>
      <c r="Z63" s="59"/>
      <c r="AA63" s="59"/>
      <c r="AB63" s="59"/>
    </row>
    <row r="64" spans="1:28" ht="12.75">
      <c r="A64" s="59"/>
      <c r="B64" s="59"/>
      <c r="C64" s="59"/>
      <c r="D64" s="59"/>
      <c r="E64" s="59"/>
      <c r="F64" s="59"/>
      <c r="G64" s="58"/>
      <c r="H64" s="59"/>
      <c r="I64" s="59"/>
      <c r="J64" s="59"/>
      <c r="K64" s="59"/>
      <c r="L64" s="59"/>
      <c r="M64" s="59"/>
      <c r="N64" s="59"/>
      <c r="O64" s="59"/>
      <c r="P64" s="59"/>
      <c r="Q64" s="59"/>
      <c r="R64" s="59"/>
      <c r="S64" s="59"/>
      <c r="T64" s="59"/>
      <c r="U64" s="59"/>
      <c r="V64" s="59"/>
      <c r="W64" s="59"/>
      <c r="X64" s="59"/>
      <c r="Y64" s="59"/>
      <c r="Z64" s="59"/>
      <c r="AA64" s="59"/>
      <c r="AB64" s="59"/>
    </row>
    <row r="65" spans="7:7" ht="12.75">
      <c r="G65" s="51"/>
    </row>
    <row r="66" spans="7:7" ht="12.75">
      <c r="G66" s="51"/>
    </row>
    <row r="67" spans="7:7" ht="12.75">
      <c r="G67" s="51"/>
    </row>
    <row r="68" spans="7:7" ht="12.75">
      <c r="G68" s="51"/>
    </row>
    <row r="69" spans="7:7" ht="12.75">
      <c r="G69" s="51"/>
    </row>
    <row r="70" spans="7:7" ht="12.75">
      <c r="G70" s="51"/>
    </row>
    <row r="71" spans="7:7" ht="12.75">
      <c r="G71" s="51"/>
    </row>
    <row r="72" spans="7:7" ht="12.75">
      <c r="G72" s="51"/>
    </row>
    <row r="73" spans="7:7" ht="12.75">
      <c r="G73" s="51"/>
    </row>
    <row r="74" spans="7:7" ht="12.75">
      <c r="G74" s="51"/>
    </row>
    <row r="75" spans="7:7" ht="12.75">
      <c r="G75" s="51"/>
    </row>
    <row r="76" spans="7:7" ht="12.75">
      <c r="G76" s="51"/>
    </row>
    <row r="77" spans="7:7" ht="12.75">
      <c r="G77" s="51"/>
    </row>
    <row r="78" spans="7:7" ht="12.75">
      <c r="G78" s="51"/>
    </row>
    <row r="79" spans="7:7" ht="12.75">
      <c r="G79" s="51"/>
    </row>
    <row r="80" spans="7:7" ht="12.75">
      <c r="G80" s="51"/>
    </row>
    <row r="81" spans="7:7" ht="12.75">
      <c r="G81" s="51"/>
    </row>
    <row r="82" spans="7:7" ht="12.75">
      <c r="G82" s="51"/>
    </row>
    <row r="83" spans="7:7" ht="12.75">
      <c r="G83" s="51"/>
    </row>
    <row r="84" spans="7:7" ht="12.75">
      <c r="G84" s="51"/>
    </row>
    <row r="85" spans="7:7" ht="12.75">
      <c r="G85" s="51"/>
    </row>
    <row r="86" spans="7:7" ht="12.75">
      <c r="G86" s="51"/>
    </row>
    <row r="87" spans="7:7" ht="12.75">
      <c r="G87" s="51"/>
    </row>
    <row r="88" spans="7:7" ht="12.75">
      <c r="G88" s="51"/>
    </row>
    <row r="89" spans="7:7" ht="12.75">
      <c r="G89" s="51"/>
    </row>
    <row r="90" spans="7:7" ht="12.75">
      <c r="G90" s="51"/>
    </row>
    <row r="91" spans="7:7" ht="12.75">
      <c r="G91" s="51"/>
    </row>
    <row r="92" spans="7:7" ht="12.75">
      <c r="G92" s="51"/>
    </row>
    <row r="93" spans="7:7" ht="12.75">
      <c r="G93" s="51"/>
    </row>
    <row r="94" spans="7:7" ht="12.75">
      <c r="G94" s="51"/>
    </row>
    <row r="95" spans="7:7" ht="12.75">
      <c r="G95" s="51"/>
    </row>
    <row r="96" spans="7:7" ht="12.75">
      <c r="G96" s="51"/>
    </row>
    <row r="97" spans="7:7" ht="12.75">
      <c r="G97" s="51"/>
    </row>
    <row r="98" spans="7:7" ht="12.75">
      <c r="G98" s="51"/>
    </row>
    <row r="99" spans="7:7" ht="12.75">
      <c r="G99" s="51"/>
    </row>
    <row r="100" spans="7:7" ht="12.75">
      <c r="G100" s="51"/>
    </row>
    <row r="101" spans="7:7" ht="12.75">
      <c r="G101" s="51"/>
    </row>
    <row r="102" spans="7:7" ht="12.75">
      <c r="G102" s="51"/>
    </row>
    <row r="103" spans="7:7" ht="12.75">
      <c r="G103" s="51"/>
    </row>
    <row r="104" spans="7:7" ht="12.75">
      <c r="G104" s="51"/>
    </row>
    <row r="105" spans="7:7" ht="12.75">
      <c r="G105" s="51"/>
    </row>
    <row r="106" spans="7:7" ht="12.75">
      <c r="G106" s="51"/>
    </row>
    <row r="107" spans="7:7" ht="12.75">
      <c r="G107" s="51"/>
    </row>
    <row r="108" spans="7:7" ht="12.75">
      <c r="G108" s="51"/>
    </row>
    <row r="109" spans="7:7" ht="12.75">
      <c r="G109" s="51"/>
    </row>
    <row r="110" spans="7:7" ht="12.75">
      <c r="G110" s="51"/>
    </row>
    <row r="111" spans="7:7" ht="12.75">
      <c r="G111" s="51"/>
    </row>
    <row r="112" spans="7:7" ht="12.75">
      <c r="G112" s="51"/>
    </row>
    <row r="113" spans="7:7" ht="12.75">
      <c r="G113" s="51"/>
    </row>
    <row r="114" spans="7:7" ht="12.75">
      <c r="G114" s="51"/>
    </row>
    <row r="115" spans="7:7" ht="12.75">
      <c r="G115" s="51"/>
    </row>
    <row r="116" spans="7:7" ht="12.75">
      <c r="G116" s="51"/>
    </row>
    <row r="117" spans="7:7" ht="12.75">
      <c r="G117" s="51"/>
    </row>
    <row r="118" spans="7:7" ht="12.75">
      <c r="G118" s="51"/>
    </row>
    <row r="119" spans="7:7" ht="12.75">
      <c r="G119" s="51"/>
    </row>
    <row r="120" spans="7:7" ht="12.75">
      <c r="G120" s="51"/>
    </row>
    <row r="121" spans="7:7" ht="12.75">
      <c r="G121" s="51"/>
    </row>
    <row r="122" spans="7:7" ht="12.75">
      <c r="G122" s="51"/>
    </row>
    <row r="123" spans="7:7" ht="12.75">
      <c r="G123" s="51"/>
    </row>
    <row r="124" spans="7:7" ht="12.75">
      <c r="G124" s="51"/>
    </row>
    <row r="125" spans="7:7" ht="12.75">
      <c r="G125" s="51"/>
    </row>
    <row r="126" spans="7:7" ht="12.75">
      <c r="G126" s="51"/>
    </row>
    <row r="127" spans="7:7" ht="12.75">
      <c r="G127" s="51"/>
    </row>
    <row r="128" spans="7:7" ht="12.75">
      <c r="G128" s="51"/>
    </row>
    <row r="129" spans="7:7" ht="12.75">
      <c r="G129" s="51"/>
    </row>
    <row r="130" spans="7:7" ht="12.75">
      <c r="G130" s="51"/>
    </row>
    <row r="131" spans="7:7" ht="12.75">
      <c r="G131" s="51"/>
    </row>
    <row r="132" spans="7:7" ht="12.75">
      <c r="G132" s="51"/>
    </row>
    <row r="133" spans="7:7" ht="12.75">
      <c r="G133" s="51"/>
    </row>
    <row r="134" spans="7:7" ht="12.75">
      <c r="G134" s="51"/>
    </row>
    <row r="135" spans="7:7" ht="12.75">
      <c r="G135" s="51"/>
    </row>
    <row r="136" spans="7:7" ht="12.75">
      <c r="G136" s="51"/>
    </row>
    <row r="137" spans="7:7" ht="12.75">
      <c r="G137" s="51"/>
    </row>
    <row r="138" spans="7:7" ht="12.75">
      <c r="G138" s="51"/>
    </row>
    <row r="139" spans="7:7" ht="12.75">
      <c r="G139" s="51"/>
    </row>
    <row r="140" spans="7:7" ht="12.75">
      <c r="G140" s="51"/>
    </row>
    <row r="141" spans="7:7" ht="12.75">
      <c r="G141" s="51"/>
    </row>
    <row r="142" spans="7:7" ht="12.75">
      <c r="G142" s="51"/>
    </row>
    <row r="143" spans="7:7" ht="12.75">
      <c r="G143" s="51"/>
    </row>
    <row r="144" spans="7:7" ht="12.75">
      <c r="G144" s="51"/>
    </row>
    <row r="145" spans="7:7" ht="12.75">
      <c r="G145" s="51"/>
    </row>
    <row r="146" spans="7:7" ht="12.75">
      <c r="G146" s="51"/>
    </row>
    <row r="147" spans="7:7" ht="12.75">
      <c r="G147" s="51"/>
    </row>
    <row r="148" spans="7:7" ht="12.75">
      <c r="G148" s="51"/>
    </row>
    <row r="149" spans="7:7" ht="12.75">
      <c r="G149" s="51"/>
    </row>
    <row r="150" spans="7:7" ht="12.75">
      <c r="G150" s="51"/>
    </row>
    <row r="151" spans="7:7" ht="12.75">
      <c r="G151" s="51"/>
    </row>
    <row r="152" spans="7:7" ht="12.75">
      <c r="G152" s="51"/>
    </row>
    <row r="153" spans="7:7" ht="12.75">
      <c r="G153" s="51"/>
    </row>
    <row r="154" spans="7:7" ht="12.75">
      <c r="G154" s="51"/>
    </row>
    <row r="155" spans="7:7" ht="12.75">
      <c r="G155" s="51"/>
    </row>
    <row r="156" spans="7:7" ht="12.75">
      <c r="G156" s="51"/>
    </row>
    <row r="157" spans="7:7" ht="12.75">
      <c r="G157" s="51"/>
    </row>
    <row r="158" spans="7:7" ht="12.75">
      <c r="G158" s="51"/>
    </row>
    <row r="159" spans="7:7" ht="12.75">
      <c r="G159" s="51"/>
    </row>
    <row r="160" spans="7:7" ht="12.75">
      <c r="G160" s="51"/>
    </row>
    <row r="161" spans="7:7" ht="12.75">
      <c r="G161" s="51"/>
    </row>
    <row r="162" spans="7:7" ht="12.75">
      <c r="G162" s="51"/>
    </row>
    <row r="163" spans="7:7" ht="12.75">
      <c r="G163" s="51"/>
    </row>
    <row r="164" spans="7:7" ht="12.75">
      <c r="G164" s="51"/>
    </row>
    <row r="165" spans="7:7" ht="12.75">
      <c r="G165" s="51"/>
    </row>
    <row r="166" spans="7:7" ht="12.75">
      <c r="G166" s="51"/>
    </row>
    <row r="167" spans="7:7" ht="12.75">
      <c r="G167" s="51"/>
    </row>
    <row r="168" spans="7:7" ht="12.75">
      <c r="G168" s="51"/>
    </row>
    <row r="169" spans="7:7" ht="12.75">
      <c r="G169" s="51"/>
    </row>
    <row r="170" spans="7:7" ht="12.75">
      <c r="G170" s="51"/>
    </row>
    <row r="171" spans="7:7" ht="12.75">
      <c r="G171" s="51"/>
    </row>
    <row r="172" spans="7:7" ht="12.75">
      <c r="G172" s="51"/>
    </row>
    <row r="173" spans="7:7" ht="12.75">
      <c r="G173" s="51"/>
    </row>
    <row r="174" spans="7:7" ht="12.75">
      <c r="G174" s="51"/>
    </row>
    <row r="175" spans="7:7" ht="12.75">
      <c r="G175" s="51"/>
    </row>
    <row r="176" spans="7:7" ht="12.75">
      <c r="G176" s="51"/>
    </row>
    <row r="177" spans="7:7" ht="12.75">
      <c r="G177" s="51"/>
    </row>
    <row r="178" spans="7:7" ht="12.75">
      <c r="G178" s="51"/>
    </row>
    <row r="179" spans="7:7" ht="12.75">
      <c r="G179" s="51"/>
    </row>
    <row r="180" spans="7:7" ht="12.75">
      <c r="G180" s="51"/>
    </row>
    <row r="181" spans="7:7" ht="12.75">
      <c r="G181" s="51"/>
    </row>
    <row r="182" spans="7:7" ht="12.75">
      <c r="G182" s="51"/>
    </row>
    <row r="183" spans="7:7" ht="12.75">
      <c r="G183" s="51"/>
    </row>
    <row r="184" spans="7:7" ht="12.75">
      <c r="G184" s="51"/>
    </row>
    <row r="185" spans="7:7" ht="12.75">
      <c r="G185" s="51"/>
    </row>
    <row r="186" spans="7:7" ht="12.75">
      <c r="G186" s="51"/>
    </row>
    <row r="187" spans="7:7" ht="12.75">
      <c r="G187" s="51"/>
    </row>
    <row r="188" spans="7:7" ht="12.75">
      <c r="G188" s="51"/>
    </row>
    <row r="189" spans="7:7" ht="12.75">
      <c r="G189" s="51"/>
    </row>
    <row r="190" spans="7:7" ht="12.75">
      <c r="G190" s="51"/>
    </row>
    <row r="191" spans="7:7" ht="12.75">
      <c r="G191" s="51"/>
    </row>
    <row r="192" spans="7:7" ht="12.75">
      <c r="G192" s="51"/>
    </row>
    <row r="193" spans="7:7" ht="12.75">
      <c r="G193" s="51"/>
    </row>
    <row r="194" spans="7:7" ht="12.75">
      <c r="G194" s="51"/>
    </row>
    <row r="195" spans="7:7" ht="12.75">
      <c r="G195" s="51"/>
    </row>
    <row r="196" spans="7:7" ht="12.75">
      <c r="G196" s="51"/>
    </row>
    <row r="197" spans="7:7" ht="12.75">
      <c r="G197" s="51"/>
    </row>
    <row r="198" spans="7:7" ht="12.75">
      <c r="G198" s="51"/>
    </row>
    <row r="199" spans="7:7" ht="12.75">
      <c r="G199" s="51"/>
    </row>
    <row r="200" spans="7:7" ht="12.75">
      <c r="G200" s="51"/>
    </row>
    <row r="201" spans="7:7" ht="12.75">
      <c r="G201" s="51"/>
    </row>
    <row r="202" spans="7:7" ht="12.75">
      <c r="G202" s="51"/>
    </row>
    <row r="203" spans="7:7" ht="12.75">
      <c r="G203" s="51"/>
    </row>
    <row r="204" spans="7:7" ht="12.75">
      <c r="G204" s="51"/>
    </row>
    <row r="205" spans="7:7" ht="12.75">
      <c r="G205" s="51"/>
    </row>
    <row r="206" spans="7:7" ht="12.75">
      <c r="G206" s="51"/>
    </row>
    <row r="207" spans="7:7" ht="12.75">
      <c r="G207" s="51"/>
    </row>
    <row r="208" spans="7:7" ht="12.75">
      <c r="G208" s="51"/>
    </row>
    <row r="209" spans="7:7" ht="12.75">
      <c r="G209" s="51"/>
    </row>
    <row r="210" spans="7:7" ht="12.75">
      <c r="G210" s="51"/>
    </row>
    <row r="211" spans="7:7" ht="12.75">
      <c r="G211" s="51"/>
    </row>
    <row r="212" spans="7:7" ht="12.75">
      <c r="G212" s="51"/>
    </row>
    <row r="213" spans="7:7" ht="12.75">
      <c r="G213" s="51"/>
    </row>
    <row r="214" spans="7:7" ht="12.75">
      <c r="G214" s="51"/>
    </row>
    <row r="215" spans="7:7" ht="12.75">
      <c r="G215" s="51"/>
    </row>
    <row r="216" spans="7:7" ht="12.75">
      <c r="G216" s="51"/>
    </row>
    <row r="217" spans="7:7" ht="12.75">
      <c r="G217" s="51"/>
    </row>
    <row r="218" spans="7:7" ht="12.75">
      <c r="G218" s="51"/>
    </row>
    <row r="219" spans="7:7" ht="12.75">
      <c r="G219" s="51"/>
    </row>
    <row r="220" spans="7:7" ht="12.75">
      <c r="G220" s="51"/>
    </row>
    <row r="221" spans="7:7" ht="12.75">
      <c r="G221" s="51"/>
    </row>
    <row r="222" spans="7:7" ht="12.75">
      <c r="G222" s="51"/>
    </row>
    <row r="223" spans="7:7" ht="12.75">
      <c r="G223" s="51"/>
    </row>
    <row r="224" spans="7:7" ht="12.75">
      <c r="G224" s="51"/>
    </row>
    <row r="225" spans="7:7" ht="12.75">
      <c r="G225" s="51"/>
    </row>
    <row r="226" spans="7:7" ht="12.75">
      <c r="G226" s="51"/>
    </row>
    <row r="227" spans="7:7" ht="12.75">
      <c r="G227" s="51"/>
    </row>
    <row r="228" spans="7:7" ht="12.75">
      <c r="G228" s="51"/>
    </row>
    <row r="229" spans="7:7" ht="12.75">
      <c r="G229" s="51"/>
    </row>
    <row r="230" spans="7:7" ht="12.75">
      <c r="G230" s="51"/>
    </row>
    <row r="231" spans="7:7" ht="12.75">
      <c r="G231" s="51"/>
    </row>
    <row r="232" spans="7:7" ht="12.75">
      <c r="G232" s="51"/>
    </row>
    <row r="233" spans="7:7" ht="12.75">
      <c r="G233" s="51"/>
    </row>
    <row r="234" spans="7:7" ht="12.75">
      <c r="G234" s="51"/>
    </row>
    <row r="235" spans="7:7" ht="12.75">
      <c r="G235" s="51"/>
    </row>
    <row r="236" spans="7:7" ht="12.75">
      <c r="G236" s="51"/>
    </row>
    <row r="237" spans="7:7" ht="12.75">
      <c r="G237" s="51"/>
    </row>
    <row r="238" spans="7:7" ht="12.75">
      <c r="G238" s="51"/>
    </row>
    <row r="239" spans="7:7" ht="12.75">
      <c r="G239" s="51"/>
    </row>
    <row r="240" spans="7:7" ht="12.75">
      <c r="G240" s="51"/>
    </row>
    <row r="241" spans="7:7" ht="12.75">
      <c r="G241" s="51"/>
    </row>
    <row r="242" spans="7:7" ht="12.75">
      <c r="G242" s="51"/>
    </row>
    <row r="243" spans="7:7" ht="12.75">
      <c r="G243" s="51"/>
    </row>
    <row r="244" spans="7:7" ht="12.75">
      <c r="G244" s="51"/>
    </row>
    <row r="245" spans="7:7" ht="12.75">
      <c r="G245" s="51"/>
    </row>
    <row r="246" spans="7:7" ht="12.75">
      <c r="G246" s="51"/>
    </row>
    <row r="247" spans="7:7" ht="12.75">
      <c r="G247" s="51"/>
    </row>
    <row r="248" spans="7:7" ht="12.75">
      <c r="G248" s="51"/>
    </row>
    <row r="249" spans="7:7" ht="12.75">
      <c r="G249" s="51"/>
    </row>
    <row r="250" spans="7:7" ht="12.75">
      <c r="G250" s="51"/>
    </row>
    <row r="251" spans="7:7" ht="12.75">
      <c r="G251" s="51"/>
    </row>
    <row r="252" spans="7:7" ht="12.75">
      <c r="G252" s="51"/>
    </row>
    <row r="253" spans="7:7" ht="12.75">
      <c r="G253" s="51"/>
    </row>
    <row r="254" spans="7:7" ht="12.75">
      <c r="G254" s="51"/>
    </row>
    <row r="255" spans="7:7" ht="12.75">
      <c r="G255" s="51"/>
    </row>
    <row r="256" spans="7:7" ht="12.75">
      <c r="G256" s="51"/>
    </row>
    <row r="257" spans="7:7" ht="12.75">
      <c r="G257" s="51"/>
    </row>
    <row r="258" spans="7:7" ht="12.75">
      <c r="G258" s="51"/>
    </row>
    <row r="259" spans="7:7" ht="12.75">
      <c r="G259" s="51"/>
    </row>
    <row r="260" spans="7:7" ht="12.75">
      <c r="G260" s="51"/>
    </row>
    <row r="261" spans="7:7" ht="12.75">
      <c r="G261" s="51"/>
    </row>
    <row r="262" spans="7:7" ht="12.75">
      <c r="G262" s="51"/>
    </row>
    <row r="263" spans="7:7" ht="12.75">
      <c r="G263" s="51"/>
    </row>
    <row r="264" spans="7:7" ht="12.75">
      <c r="G264" s="51"/>
    </row>
    <row r="265" spans="7:7" ht="12.75">
      <c r="G265" s="51"/>
    </row>
    <row r="266" spans="7:7" ht="12.75">
      <c r="G266" s="51"/>
    </row>
    <row r="267" spans="7:7" ht="12.75">
      <c r="G267" s="51"/>
    </row>
    <row r="268" spans="7:7" ht="12.75">
      <c r="G268" s="51"/>
    </row>
    <row r="269" spans="7:7" ht="12.75">
      <c r="G269" s="51"/>
    </row>
    <row r="270" spans="7:7" ht="12.75">
      <c r="G270" s="51"/>
    </row>
    <row r="271" spans="7:7" ht="12.75">
      <c r="G271" s="51"/>
    </row>
    <row r="272" spans="7:7" ht="12.75">
      <c r="G272" s="51"/>
    </row>
    <row r="273" spans="7:7" ht="12.75">
      <c r="G273" s="51"/>
    </row>
    <row r="274" spans="7:7" ht="12.75">
      <c r="G274" s="51"/>
    </row>
    <row r="275" spans="7:7" ht="12.75">
      <c r="G275" s="51"/>
    </row>
    <row r="276" spans="7:7" ht="12.75">
      <c r="G276" s="51"/>
    </row>
    <row r="277" spans="7:7" ht="12.75">
      <c r="G277" s="51"/>
    </row>
    <row r="278" spans="7:7" ht="12.75">
      <c r="G278" s="51"/>
    </row>
    <row r="279" spans="7:7" ht="12.75">
      <c r="G279" s="51"/>
    </row>
    <row r="280" spans="7:7" ht="12.75">
      <c r="G280" s="51"/>
    </row>
    <row r="281" spans="7:7" ht="12.75">
      <c r="G281" s="51"/>
    </row>
    <row r="282" spans="7:7" ht="12.75">
      <c r="G282" s="51"/>
    </row>
    <row r="283" spans="7:7" ht="12.75">
      <c r="G283" s="51"/>
    </row>
    <row r="284" spans="7:7" ht="12.75">
      <c r="G284" s="51"/>
    </row>
    <row r="285" spans="7:7" ht="12.75">
      <c r="G285" s="51"/>
    </row>
    <row r="286" spans="7:7" ht="12.75">
      <c r="G286" s="51"/>
    </row>
    <row r="287" spans="7:7" ht="12.75">
      <c r="G287" s="51"/>
    </row>
    <row r="288" spans="7:7" ht="12.75">
      <c r="G288" s="51"/>
    </row>
    <row r="289" spans="7:7" ht="12.75">
      <c r="G289" s="51"/>
    </row>
    <row r="290" spans="7:7" ht="12.75">
      <c r="G290" s="51"/>
    </row>
    <row r="291" spans="7:7" ht="12.75">
      <c r="G291" s="51"/>
    </row>
    <row r="292" spans="7:7" ht="12.75">
      <c r="G292" s="51"/>
    </row>
    <row r="293" spans="7:7" ht="12.75">
      <c r="G293" s="51"/>
    </row>
    <row r="294" spans="7:7" ht="12.75">
      <c r="G294" s="51"/>
    </row>
    <row r="295" spans="7:7" ht="12.75">
      <c r="G295" s="51"/>
    </row>
    <row r="296" spans="7:7" ht="12.75">
      <c r="G296" s="51"/>
    </row>
    <row r="297" spans="7:7" ht="12.75">
      <c r="G297" s="51"/>
    </row>
    <row r="298" spans="7:7" ht="12.75">
      <c r="G298" s="51"/>
    </row>
    <row r="299" spans="7:7" ht="12.75">
      <c r="G299" s="51"/>
    </row>
    <row r="300" spans="7:7" ht="12.75">
      <c r="G300" s="51"/>
    </row>
    <row r="301" spans="7:7" ht="12.75">
      <c r="G301" s="51"/>
    </row>
    <row r="302" spans="7:7" ht="12.75">
      <c r="G302" s="51"/>
    </row>
    <row r="303" spans="7:7" ht="12.75">
      <c r="G303" s="51"/>
    </row>
    <row r="304" spans="7:7" ht="12.75">
      <c r="G304" s="51"/>
    </row>
    <row r="305" spans="7:7" ht="12.75">
      <c r="G305" s="51"/>
    </row>
    <row r="306" spans="7:7" ht="12.75">
      <c r="G306" s="51"/>
    </row>
    <row r="307" spans="7:7" ht="12.75">
      <c r="G307" s="51"/>
    </row>
    <row r="308" spans="7:7" ht="12.75">
      <c r="G308" s="51"/>
    </row>
    <row r="309" spans="7:7" ht="12.75">
      <c r="G309" s="51"/>
    </row>
    <row r="310" spans="7:7" ht="12.75">
      <c r="G310" s="51"/>
    </row>
    <row r="311" spans="7:7" ht="12.75">
      <c r="G311" s="51"/>
    </row>
    <row r="312" spans="7:7" ht="12.75">
      <c r="G312" s="51"/>
    </row>
    <row r="313" spans="7:7" ht="12.75">
      <c r="G313" s="51"/>
    </row>
    <row r="314" spans="7:7" ht="12.75">
      <c r="G314" s="51"/>
    </row>
    <row r="315" spans="7:7" ht="12.75">
      <c r="G315" s="51"/>
    </row>
    <row r="316" spans="7:7" ht="12.75">
      <c r="G316" s="51"/>
    </row>
    <row r="317" spans="7:7" ht="12.75">
      <c r="G317" s="51"/>
    </row>
    <row r="318" spans="7:7" ht="12.75">
      <c r="G318" s="51"/>
    </row>
    <row r="319" spans="7:7" ht="12.75">
      <c r="G319" s="51"/>
    </row>
    <row r="320" spans="7:7" ht="12.75">
      <c r="G320" s="51"/>
    </row>
    <row r="321" spans="7:7" ht="12.75">
      <c r="G321" s="51"/>
    </row>
    <row r="322" spans="7:7" ht="12.75">
      <c r="G322" s="51"/>
    </row>
    <row r="323" spans="7:7" ht="12.75">
      <c r="G323" s="51"/>
    </row>
    <row r="324" spans="7:7" ht="12.75">
      <c r="G324" s="51"/>
    </row>
    <row r="325" spans="7:7" ht="12.75">
      <c r="G325" s="51"/>
    </row>
    <row r="326" spans="7:7" ht="12.75">
      <c r="G326" s="51"/>
    </row>
    <row r="327" spans="7:7" ht="12.75">
      <c r="G327" s="51"/>
    </row>
    <row r="328" spans="7:7" ht="12.75">
      <c r="G328" s="51"/>
    </row>
    <row r="329" spans="7:7" ht="12.75">
      <c r="G329" s="51"/>
    </row>
    <row r="330" spans="7:7" ht="12.75">
      <c r="G330" s="51"/>
    </row>
    <row r="331" spans="7:7" ht="12.75">
      <c r="G331" s="51"/>
    </row>
    <row r="332" spans="7:7" ht="12.75">
      <c r="G332" s="51"/>
    </row>
    <row r="333" spans="7:7" ht="12.75">
      <c r="G333" s="51"/>
    </row>
    <row r="334" spans="7:7" ht="12.75">
      <c r="G334" s="51"/>
    </row>
    <row r="335" spans="7:7" ht="12.75">
      <c r="G335" s="51"/>
    </row>
    <row r="336" spans="7:7" ht="12.75">
      <c r="G336" s="51"/>
    </row>
    <row r="337" spans="7:7" ht="12.75">
      <c r="G337" s="51"/>
    </row>
    <row r="338" spans="7:7" ht="12.75">
      <c r="G338" s="51"/>
    </row>
    <row r="339" spans="7:7" ht="12.75">
      <c r="G339" s="51"/>
    </row>
    <row r="340" spans="7:7" ht="12.75">
      <c r="G340" s="51"/>
    </row>
    <row r="341" spans="7:7" ht="12.75">
      <c r="G341" s="51"/>
    </row>
    <row r="342" spans="7:7" ht="12.75">
      <c r="G342" s="51"/>
    </row>
    <row r="343" spans="7:7" ht="12.75">
      <c r="G343" s="51"/>
    </row>
    <row r="344" spans="7:7" ht="12.75">
      <c r="G344" s="51"/>
    </row>
    <row r="345" spans="7:7" ht="12.75">
      <c r="G345" s="51"/>
    </row>
    <row r="346" spans="7:7" ht="12.75">
      <c r="G346" s="51"/>
    </row>
    <row r="347" spans="7:7" ht="12.75">
      <c r="G347" s="51"/>
    </row>
    <row r="348" spans="7:7" ht="12.75">
      <c r="G348" s="51"/>
    </row>
    <row r="349" spans="7:7" ht="12.75">
      <c r="G349" s="51"/>
    </row>
    <row r="350" spans="7:7" ht="12.75">
      <c r="G350" s="51"/>
    </row>
    <row r="351" spans="7:7" ht="12.75">
      <c r="G351" s="51"/>
    </row>
    <row r="352" spans="7:7" ht="12.75">
      <c r="G352" s="51"/>
    </row>
    <row r="353" spans="7:7" ht="12.75">
      <c r="G353" s="51"/>
    </row>
    <row r="354" spans="7:7" ht="12.75">
      <c r="G354" s="51"/>
    </row>
    <row r="355" spans="7:7" ht="12.75">
      <c r="G355" s="51"/>
    </row>
    <row r="356" spans="7:7" ht="12.75">
      <c r="G356" s="51"/>
    </row>
    <row r="357" spans="7:7" ht="12.75">
      <c r="G357" s="51"/>
    </row>
    <row r="358" spans="7:7" ht="12.75">
      <c r="G358" s="51"/>
    </row>
    <row r="359" spans="7:7" ht="12.75">
      <c r="G359" s="51"/>
    </row>
    <row r="360" spans="7:7" ht="12.75">
      <c r="G360" s="51"/>
    </row>
    <row r="361" spans="7:7" ht="12.75">
      <c r="G361" s="51"/>
    </row>
    <row r="362" spans="7:7" ht="12.75">
      <c r="G362" s="51"/>
    </row>
    <row r="363" spans="7:7" ht="12.75">
      <c r="G363" s="51"/>
    </row>
    <row r="364" spans="7:7" ht="12.75">
      <c r="G364" s="51"/>
    </row>
    <row r="365" spans="7:7" ht="12.75">
      <c r="G365" s="51"/>
    </row>
    <row r="366" spans="7:7" ht="12.75">
      <c r="G366" s="51"/>
    </row>
    <row r="367" spans="7:7" ht="12.75">
      <c r="G367" s="51"/>
    </row>
    <row r="368" spans="7:7" ht="12.75">
      <c r="G368" s="51"/>
    </row>
    <row r="369" spans="7:7" ht="12.75">
      <c r="G369" s="51"/>
    </row>
    <row r="370" spans="7:7" ht="12.75">
      <c r="G370" s="51"/>
    </row>
    <row r="371" spans="7:7" ht="12.75">
      <c r="G371" s="51"/>
    </row>
    <row r="372" spans="7:7" ht="12.75">
      <c r="G372" s="51"/>
    </row>
    <row r="373" spans="7:7" ht="12.75">
      <c r="G373" s="51"/>
    </row>
    <row r="374" spans="7:7" ht="12.75">
      <c r="G374" s="51"/>
    </row>
    <row r="375" spans="7:7" ht="12.75">
      <c r="G375" s="51"/>
    </row>
    <row r="376" spans="7:7" ht="12.75">
      <c r="G376" s="51"/>
    </row>
    <row r="377" spans="7:7" ht="12.75">
      <c r="G377" s="51"/>
    </row>
    <row r="378" spans="7:7" ht="12.75">
      <c r="G378" s="51"/>
    </row>
    <row r="379" spans="7:7" ht="12.75">
      <c r="G379" s="51"/>
    </row>
    <row r="380" spans="7:7" ht="12.75">
      <c r="G380" s="51"/>
    </row>
    <row r="381" spans="7:7" ht="12.75">
      <c r="G381" s="51"/>
    </row>
    <row r="382" spans="7:7" ht="12.75">
      <c r="G382" s="51"/>
    </row>
    <row r="383" spans="7:7" ht="12.75">
      <c r="G383" s="51"/>
    </row>
    <row r="384" spans="7:7" ht="12.75">
      <c r="G384" s="51"/>
    </row>
    <row r="385" spans="7:7" ht="12.75">
      <c r="G385" s="51"/>
    </row>
    <row r="386" spans="7:7" ht="12.75">
      <c r="G386" s="51"/>
    </row>
    <row r="387" spans="7:7" ht="12.75">
      <c r="G387" s="51"/>
    </row>
    <row r="388" spans="7:7" ht="12.75">
      <c r="G388" s="51"/>
    </row>
    <row r="389" spans="7:7" ht="12.75">
      <c r="G389" s="51"/>
    </row>
    <row r="390" spans="7:7" ht="12.75">
      <c r="G390" s="51"/>
    </row>
    <row r="391" spans="7:7" ht="12.75">
      <c r="G391" s="51"/>
    </row>
    <row r="392" spans="7:7" ht="12.75">
      <c r="G392" s="51"/>
    </row>
    <row r="393" spans="7:7" ht="12.75">
      <c r="G393" s="51"/>
    </row>
    <row r="394" spans="7:7" ht="12.75">
      <c r="G394" s="51"/>
    </row>
    <row r="395" spans="7:7" ht="12.75">
      <c r="G395" s="51"/>
    </row>
    <row r="396" spans="7:7" ht="12.75">
      <c r="G396" s="51"/>
    </row>
    <row r="397" spans="7:7" ht="12.75">
      <c r="G397" s="51"/>
    </row>
    <row r="398" spans="7:7" ht="12.75">
      <c r="G398" s="51"/>
    </row>
    <row r="399" spans="7:7" ht="12.75">
      <c r="G399" s="51"/>
    </row>
    <row r="400" spans="7:7" ht="12.75">
      <c r="G400" s="51"/>
    </row>
    <row r="401" spans="7:7" ht="12.75">
      <c r="G401" s="51"/>
    </row>
    <row r="402" spans="7:7" ht="12.75">
      <c r="G402" s="51"/>
    </row>
    <row r="403" spans="7:7" ht="12.75">
      <c r="G403" s="51"/>
    </row>
    <row r="404" spans="7:7" ht="12.75">
      <c r="G404" s="51"/>
    </row>
    <row r="405" spans="7:7" ht="12.75">
      <c r="G405" s="51"/>
    </row>
    <row r="406" spans="7:7" ht="12.75">
      <c r="G406" s="51"/>
    </row>
    <row r="407" spans="7:7" ht="12.75">
      <c r="G407" s="51"/>
    </row>
    <row r="408" spans="7:7" ht="12.75">
      <c r="G408" s="51"/>
    </row>
    <row r="409" spans="7:7" ht="12.75">
      <c r="G409" s="51"/>
    </row>
    <row r="410" spans="7:7" ht="12.75">
      <c r="G410" s="51"/>
    </row>
    <row r="411" spans="7:7" ht="12.75">
      <c r="G411" s="51"/>
    </row>
    <row r="412" spans="7:7" ht="12.75">
      <c r="G412" s="51"/>
    </row>
    <row r="413" spans="7:7" ht="12.75">
      <c r="G413" s="51"/>
    </row>
    <row r="414" spans="7:7" ht="12.75">
      <c r="G414" s="51"/>
    </row>
    <row r="415" spans="7:7" ht="12.75">
      <c r="G415" s="51"/>
    </row>
    <row r="416" spans="7:7" ht="12.75">
      <c r="G416" s="51"/>
    </row>
    <row r="417" spans="7:7" ht="12.75">
      <c r="G417" s="51"/>
    </row>
    <row r="418" spans="7:7" ht="12.75">
      <c r="G418" s="51"/>
    </row>
    <row r="419" spans="7:7" ht="12.75">
      <c r="G419" s="51"/>
    </row>
    <row r="420" spans="7:7" ht="12.75">
      <c r="G420" s="51"/>
    </row>
    <row r="421" spans="7:7" ht="12.75">
      <c r="G421" s="51"/>
    </row>
    <row r="422" spans="7:7" ht="12.75">
      <c r="G422" s="51"/>
    </row>
    <row r="423" spans="7:7" ht="12.75">
      <c r="G423" s="51"/>
    </row>
    <row r="424" spans="7:7" ht="12.75">
      <c r="G424" s="51"/>
    </row>
    <row r="425" spans="7:7" ht="12.75">
      <c r="G425" s="51"/>
    </row>
    <row r="426" spans="7:7" ht="12.75">
      <c r="G426" s="51"/>
    </row>
    <row r="427" spans="7:7" ht="12.75">
      <c r="G427" s="51"/>
    </row>
    <row r="428" spans="7:7" ht="12.75">
      <c r="G428" s="51"/>
    </row>
    <row r="429" spans="7:7" ht="12.75">
      <c r="G429" s="51"/>
    </row>
    <row r="430" spans="7:7" ht="12.75">
      <c r="G430" s="51"/>
    </row>
    <row r="431" spans="7:7" ht="12.75">
      <c r="G431" s="51"/>
    </row>
    <row r="432" spans="7:7" ht="12.75">
      <c r="G432" s="51"/>
    </row>
    <row r="433" spans="7:7" ht="12.75">
      <c r="G433" s="51"/>
    </row>
    <row r="434" spans="7:7" ht="12.75">
      <c r="G434" s="51"/>
    </row>
    <row r="435" spans="7:7" ht="12.75">
      <c r="G435" s="51"/>
    </row>
    <row r="436" spans="7:7" ht="12.75">
      <c r="G436" s="51"/>
    </row>
    <row r="437" spans="7:7" ht="12.75">
      <c r="G437" s="51"/>
    </row>
    <row r="438" spans="7:7" ht="12.75">
      <c r="G438" s="51"/>
    </row>
    <row r="439" spans="7:7" ht="12.75">
      <c r="G439" s="51"/>
    </row>
    <row r="440" spans="7:7" ht="12.75">
      <c r="G440" s="51"/>
    </row>
    <row r="441" spans="7:7" ht="12.75">
      <c r="G441" s="51"/>
    </row>
    <row r="442" spans="7:7" ht="12.75">
      <c r="G442" s="51"/>
    </row>
    <row r="443" spans="7:7" ht="12.75">
      <c r="G443" s="51"/>
    </row>
    <row r="444" spans="7:7" ht="12.75">
      <c r="G444" s="51"/>
    </row>
    <row r="445" spans="7:7" ht="12.75">
      <c r="G445" s="51"/>
    </row>
    <row r="446" spans="7:7" ht="12.75">
      <c r="G446" s="51"/>
    </row>
    <row r="447" spans="7:7" ht="12.75">
      <c r="G447" s="51"/>
    </row>
    <row r="448" spans="7:7" ht="12.75">
      <c r="G448" s="51"/>
    </row>
    <row r="449" spans="7:7" ht="12.75">
      <c r="G449" s="51"/>
    </row>
    <row r="450" spans="7:7" ht="12.75">
      <c r="G450" s="51"/>
    </row>
    <row r="451" spans="7:7" ht="12.75">
      <c r="G451" s="51"/>
    </row>
    <row r="452" spans="7:7" ht="12.75">
      <c r="G452" s="51"/>
    </row>
    <row r="453" spans="7:7" ht="12.75">
      <c r="G453" s="51"/>
    </row>
    <row r="454" spans="7:7" ht="12.75">
      <c r="G454" s="51"/>
    </row>
    <row r="455" spans="7:7" ht="12.75">
      <c r="G455" s="51"/>
    </row>
    <row r="456" spans="7:7" ht="12.75">
      <c r="G456" s="51"/>
    </row>
    <row r="457" spans="7:7" ht="12.75">
      <c r="G457" s="51"/>
    </row>
    <row r="458" spans="7:7" ht="12.75">
      <c r="G458" s="51"/>
    </row>
    <row r="459" spans="7:7" ht="12.75">
      <c r="G459" s="51"/>
    </row>
    <row r="460" spans="7:7" ht="12.75">
      <c r="G460" s="51"/>
    </row>
    <row r="461" spans="7:7" ht="12.75">
      <c r="G461" s="51"/>
    </row>
    <row r="462" spans="7:7" ht="12.75">
      <c r="G462" s="51"/>
    </row>
    <row r="463" spans="7:7" ht="12.75">
      <c r="G463" s="51"/>
    </row>
    <row r="464" spans="7:7" ht="12.75">
      <c r="G464" s="51"/>
    </row>
    <row r="465" spans="7:7" ht="12.75">
      <c r="G465" s="51"/>
    </row>
    <row r="466" spans="7:7" ht="12.75">
      <c r="G466" s="51"/>
    </row>
    <row r="467" spans="7:7" ht="12.75">
      <c r="G467" s="51"/>
    </row>
    <row r="468" spans="7:7" ht="12.75">
      <c r="G468" s="51"/>
    </row>
    <row r="469" spans="7:7" ht="12.75">
      <c r="G469" s="51"/>
    </row>
    <row r="470" spans="7:7" ht="12.75">
      <c r="G470" s="51"/>
    </row>
    <row r="471" spans="7:7" ht="12.75">
      <c r="G471" s="51"/>
    </row>
    <row r="472" spans="7:7" ht="12.75">
      <c r="G472" s="51"/>
    </row>
    <row r="473" spans="7:7" ht="12.75">
      <c r="G473" s="51"/>
    </row>
    <row r="474" spans="7:7" ht="12.75">
      <c r="G474" s="51"/>
    </row>
    <row r="475" spans="7:7" ht="12.75">
      <c r="G475" s="51"/>
    </row>
    <row r="476" spans="7:7" ht="12.75">
      <c r="G476" s="51"/>
    </row>
    <row r="477" spans="7:7" ht="12.75">
      <c r="G477" s="51"/>
    </row>
    <row r="478" spans="7:7" ht="12.75">
      <c r="G478" s="51"/>
    </row>
    <row r="479" spans="7:7" ht="12.75">
      <c r="G479" s="51"/>
    </row>
    <row r="480" spans="7:7" ht="12.75">
      <c r="G480" s="51"/>
    </row>
    <row r="481" spans="7:7" ht="12.75">
      <c r="G481" s="51"/>
    </row>
    <row r="482" spans="7:7" ht="12.75">
      <c r="G482" s="51"/>
    </row>
    <row r="483" spans="7:7" ht="12.75">
      <c r="G483" s="51"/>
    </row>
    <row r="484" spans="7:7" ht="12.75">
      <c r="G484" s="51"/>
    </row>
    <row r="485" spans="7:7" ht="12.75">
      <c r="G485" s="51"/>
    </row>
    <row r="486" spans="7:7" ht="12.75">
      <c r="G486" s="51"/>
    </row>
    <row r="487" spans="7:7" ht="12.75">
      <c r="G487" s="51"/>
    </row>
    <row r="488" spans="7:7" ht="12.75">
      <c r="G488" s="51"/>
    </row>
    <row r="489" spans="7:7" ht="12.75">
      <c r="G489" s="51"/>
    </row>
    <row r="490" spans="7:7" ht="12.75">
      <c r="G490" s="51"/>
    </row>
    <row r="491" spans="7:7" ht="12.75">
      <c r="G491" s="51"/>
    </row>
    <row r="492" spans="7:7" ht="12.75">
      <c r="G492" s="51"/>
    </row>
    <row r="493" spans="7:7" ht="12.75">
      <c r="G493" s="51"/>
    </row>
    <row r="494" spans="7:7" ht="12.75">
      <c r="G494" s="51"/>
    </row>
    <row r="495" spans="7:7" ht="12.75">
      <c r="G495" s="51"/>
    </row>
    <row r="496" spans="7:7" ht="12.75">
      <c r="G496" s="51"/>
    </row>
    <row r="497" spans="7:7" ht="12.75">
      <c r="G497" s="51"/>
    </row>
    <row r="498" spans="7:7" ht="12.75">
      <c r="G498" s="51"/>
    </row>
    <row r="499" spans="7:7" ht="12.75">
      <c r="G499" s="51"/>
    </row>
    <row r="500" spans="7:7" ht="12.75">
      <c r="G500" s="51"/>
    </row>
    <row r="501" spans="7:7" ht="12.75">
      <c r="G501" s="51"/>
    </row>
    <row r="502" spans="7:7" ht="12.75">
      <c r="G502" s="51"/>
    </row>
    <row r="503" spans="7:7" ht="12.75">
      <c r="G503" s="51"/>
    </row>
    <row r="504" spans="7:7" ht="12.75">
      <c r="G504" s="51"/>
    </row>
    <row r="505" spans="7:7" ht="12.75">
      <c r="G505" s="51"/>
    </row>
    <row r="506" spans="7:7" ht="12.75">
      <c r="G506" s="51"/>
    </row>
    <row r="507" spans="7:7" ht="12.75">
      <c r="G507" s="51"/>
    </row>
    <row r="508" spans="7:7" ht="12.75">
      <c r="G508" s="51"/>
    </row>
    <row r="509" spans="7:7" ht="12.75">
      <c r="G509" s="51"/>
    </row>
    <row r="510" spans="7:7" ht="12.75">
      <c r="G510" s="51"/>
    </row>
    <row r="511" spans="7:7" ht="12.75">
      <c r="G511" s="51"/>
    </row>
    <row r="512" spans="7:7" ht="12.75">
      <c r="G512" s="51"/>
    </row>
    <row r="513" spans="7:7" ht="12.75">
      <c r="G513" s="51"/>
    </row>
    <row r="514" spans="7:7" ht="12.75">
      <c r="G514" s="51"/>
    </row>
    <row r="515" spans="7:7" ht="12.75">
      <c r="G515" s="51"/>
    </row>
    <row r="516" spans="7:7" ht="12.75">
      <c r="G516" s="51"/>
    </row>
    <row r="517" spans="7:7" ht="12.75">
      <c r="G517" s="51"/>
    </row>
    <row r="518" spans="7:7" ht="12.75">
      <c r="G518" s="51"/>
    </row>
    <row r="519" spans="7:7" ht="12.75">
      <c r="G519" s="51"/>
    </row>
    <row r="520" spans="7:7" ht="12.75">
      <c r="G520" s="51"/>
    </row>
    <row r="521" spans="7:7" ht="12.75">
      <c r="G521" s="51"/>
    </row>
    <row r="522" spans="7:7" ht="12.75">
      <c r="G522" s="51"/>
    </row>
    <row r="523" spans="7:7" ht="12.75">
      <c r="G523" s="51"/>
    </row>
    <row r="524" spans="7:7" ht="12.75">
      <c r="G524" s="51"/>
    </row>
    <row r="525" spans="7:7" ht="12.75">
      <c r="G525" s="51"/>
    </row>
    <row r="526" spans="7:7" ht="12.75">
      <c r="G526" s="51"/>
    </row>
    <row r="527" spans="7:7" ht="12.75">
      <c r="G527" s="51"/>
    </row>
    <row r="528" spans="7:7" ht="12.75">
      <c r="G528" s="51"/>
    </row>
    <row r="529" spans="7:7" ht="12.75">
      <c r="G529" s="51"/>
    </row>
    <row r="530" spans="7:7" ht="12.75">
      <c r="G530" s="51"/>
    </row>
    <row r="531" spans="7:7" ht="12.75">
      <c r="G531" s="51"/>
    </row>
    <row r="532" spans="7:7" ht="12.75">
      <c r="G532" s="51"/>
    </row>
    <row r="533" spans="7:7" ht="12.75">
      <c r="G533" s="51"/>
    </row>
    <row r="534" spans="7:7" ht="12.75">
      <c r="G534" s="51"/>
    </row>
    <row r="535" spans="7:7" ht="12.75">
      <c r="G535" s="51"/>
    </row>
    <row r="536" spans="7:7" ht="12.75">
      <c r="G536" s="51"/>
    </row>
    <row r="537" spans="7:7" ht="12.75">
      <c r="G537" s="51"/>
    </row>
    <row r="538" spans="7:7" ht="12.75">
      <c r="G538" s="51"/>
    </row>
    <row r="539" spans="7:7" ht="12.75">
      <c r="G539" s="51"/>
    </row>
    <row r="540" spans="7:7" ht="12.75">
      <c r="G540" s="51"/>
    </row>
    <row r="541" spans="7:7" ht="12.75">
      <c r="G541" s="51"/>
    </row>
    <row r="542" spans="7:7" ht="12.75">
      <c r="G542" s="51"/>
    </row>
    <row r="543" spans="7:7" ht="12.75">
      <c r="G543" s="51"/>
    </row>
    <row r="544" spans="7:7" ht="12.75">
      <c r="G544" s="51"/>
    </row>
    <row r="545" spans="7:7" ht="12.75">
      <c r="G545" s="51"/>
    </row>
    <row r="546" spans="7:7" ht="12.75">
      <c r="G546" s="51"/>
    </row>
    <row r="547" spans="7:7" ht="12.75">
      <c r="G547" s="51"/>
    </row>
    <row r="548" spans="7:7" ht="12.75">
      <c r="G548" s="51"/>
    </row>
    <row r="549" spans="7:7" ht="12.75">
      <c r="G549" s="51"/>
    </row>
    <row r="550" spans="7:7" ht="12.75">
      <c r="G550" s="51"/>
    </row>
    <row r="551" spans="7:7" ht="12.75">
      <c r="G551" s="51"/>
    </row>
    <row r="552" spans="7:7" ht="12.75">
      <c r="G552" s="51"/>
    </row>
    <row r="553" spans="7:7" ht="12.75">
      <c r="G553" s="51"/>
    </row>
    <row r="554" spans="7:7" ht="12.75">
      <c r="G554" s="51"/>
    </row>
    <row r="555" spans="7:7" ht="12.75">
      <c r="G555" s="51"/>
    </row>
    <row r="556" spans="7:7" ht="12.75">
      <c r="G556" s="51"/>
    </row>
    <row r="557" spans="7:7" ht="12.75">
      <c r="G557" s="51"/>
    </row>
    <row r="558" spans="7:7" ht="12.75">
      <c r="G558" s="51"/>
    </row>
    <row r="559" spans="7:7" ht="12.75">
      <c r="G559" s="51"/>
    </row>
    <row r="560" spans="7:7" ht="12.75">
      <c r="G560" s="51"/>
    </row>
    <row r="561" spans="7:7" ht="12.75">
      <c r="G561" s="51"/>
    </row>
    <row r="562" spans="7:7" ht="12.75">
      <c r="G562" s="51"/>
    </row>
    <row r="563" spans="7:7" ht="12.75">
      <c r="G563" s="51"/>
    </row>
    <row r="564" spans="7:7" ht="12.75">
      <c r="G564" s="51"/>
    </row>
    <row r="565" spans="7:7" ht="12.75">
      <c r="G565" s="51"/>
    </row>
    <row r="566" spans="7:7" ht="12.75">
      <c r="G566" s="51"/>
    </row>
    <row r="567" spans="7:7" ht="12.75">
      <c r="G567" s="51"/>
    </row>
    <row r="568" spans="7:7" ht="12.75">
      <c r="G568" s="51"/>
    </row>
    <row r="569" spans="7:7" ht="12.75">
      <c r="G569" s="51"/>
    </row>
    <row r="570" spans="7:7" ht="12.75">
      <c r="G570" s="51"/>
    </row>
    <row r="571" spans="7:7" ht="12.75">
      <c r="G571" s="51"/>
    </row>
    <row r="572" spans="7:7" ht="12.75">
      <c r="G572" s="51"/>
    </row>
    <row r="573" spans="7:7" ht="12.75">
      <c r="G573" s="51"/>
    </row>
    <row r="574" spans="7:7" ht="12.75">
      <c r="G574" s="51"/>
    </row>
    <row r="575" spans="7:7" ht="12.75">
      <c r="G575" s="51"/>
    </row>
    <row r="576" spans="7:7" ht="12.75">
      <c r="G576" s="51"/>
    </row>
    <row r="577" spans="7:7" ht="12.75">
      <c r="G577" s="51"/>
    </row>
    <row r="578" spans="7:7" ht="12.75">
      <c r="G578" s="51"/>
    </row>
    <row r="579" spans="7:7" ht="12.75">
      <c r="G579" s="51"/>
    </row>
    <row r="580" spans="7:7" ht="12.75">
      <c r="G580" s="51"/>
    </row>
    <row r="581" spans="7:7" ht="12.75">
      <c r="G581" s="51"/>
    </row>
    <row r="582" spans="7:7" ht="12.75">
      <c r="G582" s="51"/>
    </row>
    <row r="583" spans="7:7" ht="12.75">
      <c r="G583" s="51"/>
    </row>
    <row r="584" spans="7:7" ht="12.75">
      <c r="G584" s="51"/>
    </row>
    <row r="585" spans="7:7" ht="12.75">
      <c r="G585" s="51"/>
    </row>
    <row r="586" spans="7:7" ht="12.75">
      <c r="G586" s="51"/>
    </row>
    <row r="587" spans="7:7" ht="12.75">
      <c r="G587" s="51"/>
    </row>
    <row r="588" spans="7:7" ht="12.75">
      <c r="G588" s="51"/>
    </row>
    <row r="589" spans="7:7" ht="12.75">
      <c r="G589" s="51"/>
    </row>
    <row r="590" spans="7:7" ht="12.75">
      <c r="G590" s="51"/>
    </row>
    <row r="591" spans="7:7" ht="12.75">
      <c r="G591" s="51"/>
    </row>
    <row r="592" spans="7:7" ht="12.75">
      <c r="G592" s="51"/>
    </row>
    <row r="593" spans="7:7" ht="12.75">
      <c r="G593" s="51"/>
    </row>
    <row r="594" spans="7:7" ht="12.75">
      <c r="G594" s="51"/>
    </row>
    <row r="595" spans="7:7" ht="12.75">
      <c r="G595" s="51"/>
    </row>
    <row r="596" spans="7:7" ht="12.75">
      <c r="G596" s="51"/>
    </row>
    <row r="597" spans="7:7" ht="12.75">
      <c r="G597" s="51"/>
    </row>
    <row r="598" spans="7:7" ht="12.75">
      <c r="G598" s="51"/>
    </row>
    <row r="599" spans="7:7" ht="12.75">
      <c r="G599" s="51"/>
    </row>
    <row r="600" spans="7:7" ht="12.75">
      <c r="G600" s="51"/>
    </row>
    <row r="601" spans="7:7" ht="12.75">
      <c r="G601" s="51"/>
    </row>
    <row r="602" spans="7:7" ht="12.75">
      <c r="G602" s="51"/>
    </row>
    <row r="603" spans="7:7" ht="12.75">
      <c r="G603" s="51"/>
    </row>
    <row r="604" spans="7:7" ht="12.75">
      <c r="G604" s="51"/>
    </row>
    <row r="605" spans="7:7" ht="12.75">
      <c r="G605" s="51"/>
    </row>
    <row r="606" spans="7:7" ht="12.75">
      <c r="G606" s="51"/>
    </row>
    <row r="607" spans="7:7" ht="12.75">
      <c r="G607" s="51"/>
    </row>
    <row r="608" spans="7:7" ht="12.75">
      <c r="G608" s="51"/>
    </row>
    <row r="609" spans="7:7" ht="12.75">
      <c r="G609" s="51"/>
    </row>
    <row r="610" spans="7:7" ht="12.75">
      <c r="G610" s="51"/>
    </row>
    <row r="611" spans="7:7" ht="12.75">
      <c r="G611" s="51"/>
    </row>
    <row r="612" spans="7:7" ht="12.75">
      <c r="G612" s="51"/>
    </row>
    <row r="613" spans="7:7" ht="12.75">
      <c r="G613" s="51"/>
    </row>
    <row r="614" spans="7:7" ht="12.75">
      <c r="G614" s="51"/>
    </row>
    <row r="615" spans="7:7" ht="12.75">
      <c r="G615" s="51"/>
    </row>
    <row r="616" spans="7:7" ht="12.75">
      <c r="G616" s="51"/>
    </row>
    <row r="617" spans="7:7" ht="12.75">
      <c r="G617" s="51"/>
    </row>
    <row r="618" spans="7:7" ht="12.75">
      <c r="G618" s="51"/>
    </row>
    <row r="619" spans="7:7" ht="12.75">
      <c r="G619" s="51"/>
    </row>
    <row r="620" spans="7:7" ht="12.75">
      <c r="G620" s="51"/>
    </row>
    <row r="621" spans="7:7" ht="12.75">
      <c r="G621" s="51"/>
    </row>
    <row r="622" spans="7:7" ht="12.75">
      <c r="G622" s="51"/>
    </row>
    <row r="623" spans="7:7" ht="12.75">
      <c r="G623" s="51"/>
    </row>
    <row r="624" spans="7:7" ht="12.75">
      <c r="G624" s="51"/>
    </row>
    <row r="625" spans="7:7" ht="12.75">
      <c r="G625" s="51"/>
    </row>
    <row r="626" spans="7:7" ht="12.75">
      <c r="G626" s="51"/>
    </row>
    <row r="627" spans="7:7" ht="12.75">
      <c r="G627" s="51"/>
    </row>
    <row r="628" spans="7:7" ht="12.75">
      <c r="G628" s="51"/>
    </row>
    <row r="629" spans="7:7" ht="12.75">
      <c r="G629" s="51"/>
    </row>
    <row r="630" spans="7:7" ht="12.75">
      <c r="G630" s="51"/>
    </row>
    <row r="631" spans="7:7" ht="12.75">
      <c r="G631" s="51"/>
    </row>
    <row r="632" spans="7:7" ht="12.75">
      <c r="G632" s="51"/>
    </row>
    <row r="633" spans="7:7" ht="12.75">
      <c r="G633" s="51"/>
    </row>
    <row r="634" spans="7:7" ht="12.75">
      <c r="G634" s="51"/>
    </row>
    <row r="635" spans="7:7" ht="12.75">
      <c r="G635" s="51"/>
    </row>
    <row r="636" spans="7:7" ht="12.75">
      <c r="G636" s="51"/>
    </row>
    <row r="637" spans="7:7" ht="12.75">
      <c r="G637" s="51"/>
    </row>
    <row r="638" spans="7:7" ht="12.75">
      <c r="G638" s="51"/>
    </row>
    <row r="639" spans="7:7" ht="12.75">
      <c r="G639" s="51"/>
    </row>
    <row r="640" spans="7:7" ht="12.75">
      <c r="G640" s="51"/>
    </row>
    <row r="641" spans="7:7" ht="12.75">
      <c r="G641" s="51"/>
    </row>
    <row r="642" spans="7:7" ht="12.75">
      <c r="G642" s="51"/>
    </row>
    <row r="643" spans="7:7" ht="12.75">
      <c r="G643" s="51"/>
    </row>
    <row r="644" spans="7:7" ht="12.75">
      <c r="G644" s="51"/>
    </row>
    <row r="645" spans="7:7" ht="12.75">
      <c r="G645" s="51"/>
    </row>
    <row r="646" spans="7:7" ht="12.75">
      <c r="G646" s="51"/>
    </row>
    <row r="647" spans="7:7" ht="12.75">
      <c r="G647" s="51"/>
    </row>
    <row r="648" spans="7:7" ht="12.75">
      <c r="G648" s="51"/>
    </row>
    <row r="649" spans="7:7" ht="12.75">
      <c r="G649" s="51"/>
    </row>
    <row r="650" spans="7:7" ht="12.75">
      <c r="G650" s="51"/>
    </row>
    <row r="651" spans="7:7" ht="12.75">
      <c r="G651" s="51"/>
    </row>
    <row r="652" spans="7:7" ht="12.75">
      <c r="G652" s="51"/>
    </row>
    <row r="653" spans="7:7" ht="12.75">
      <c r="G653" s="51"/>
    </row>
    <row r="654" spans="7:7" ht="12.75">
      <c r="G654" s="51"/>
    </row>
    <row r="655" spans="7:7" ht="12.75">
      <c r="G655" s="51"/>
    </row>
    <row r="656" spans="7:7" ht="12.75">
      <c r="G656" s="51"/>
    </row>
    <row r="657" spans="7:7" ht="12.75">
      <c r="G657" s="51"/>
    </row>
    <row r="658" spans="7:7" ht="12.75">
      <c r="G658" s="51"/>
    </row>
    <row r="659" spans="7:7" ht="12.75">
      <c r="G659" s="51"/>
    </row>
    <row r="660" spans="7:7" ht="12.75">
      <c r="G660" s="51"/>
    </row>
    <row r="661" spans="7:7" ht="12.75">
      <c r="G661" s="51"/>
    </row>
    <row r="662" spans="7:7" ht="12.75">
      <c r="G662" s="51"/>
    </row>
    <row r="663" spans="7:7" ht="12.75">
      <c r="G663" s="51"/>
    </row>
    <row r="664" spans="7:7" ht="12.75">
      <c r="G664" s="51"/>
    </row>
    <row r="665" spans="7:7" ht="12.75">
      <c r="G665" s="51"/>
    </row>
    <row r="666" spans="7:7" ht="12.75">
      <c r="G666" s="51"/>
    </row>
    <row r="667" spans="7:7" ht="12.75">
      <c r="G667" s="51"/>
    </row>
    <row r="668" spans="7:7" ht="12.75">
      <c r="G668" s="51"/>
    </row>
    <row r="669" spans="7:7" ht="12.75">
      <c r="G669" s="51"/>
    </row>
    <row r="670" spans="7:7" ht="12.75">
      <c r="G670" s="51"/>
    </row>
    <row r="671" spans="7:7" ht="12.75">
      <c r="G671" s="51"/>
    </row>
    <row r="672" spans="7:7" ht="12.75">
      <c r="G672" s="51"/>
    </row>
    <row r="673" spans="7:7" ht="12.75">
      <c r="G673" s="51"/>
    </row>
    <row r="674" spans="7:7" ht="12.75">
      <c r="G674" s="51"/>
    </row>
    <row r="675" spans="7:7" ht="12.75">
      <c r="G675" s="51"/>
    </row>
    <row r="676" spans="7:7" ht="12.75">
      <c r="G676" s="51"/>
    </row>
    <row r="677" spans="7:7" ht="12.75">
      <c r="G677" s="51"/>
    </row>
    <row r="678" spans="7:7" ht="12.75">
      <c r="G678" s="51"/>
    </row>
    <row r="679" spans="7:7" ht="12.75">
      <c r="G679" s="51"/>
    </row>
    <row r="680" spans="7:7" ht="12.75">
      <c r="G680" s="51"/>
    </row>
    <row r="681" spans="7:7" ht="12.75">
      <c r="G681" s="51"/>
    </row>
    <row r="682" spans="7:7" ht="12.75">
      <c r="G682" s="51"/>
    </row>
    <row r="683" spans="7:7" ht="12.75">
      <c r="G683" s="51"/>
    </row>
    <row r="684" spans="7:7" ht="12.75">
      <c r="G684" s="51"/>
    </row>
    <row r="685" spans="7:7" ht="12.75">
      <c r="G685" s="51"/>
    </row>
    <row r="686" spans="7:7" ht="12.75">
      <c r="G686" s="51"/>
    </row>
    <row r="687" spans="7:7" ht="12.75">
      <c r="G687" s="51"/>
    </row>
    <row r="688" spans="7:7" ht="12.75">
      <c r="G688" s="51"/>
    </row>
    <row r="689" spans="7:7" ht="12.75">
      <c r="G689" s="51"/>
    </row>
    <row r="690" spans="7:7" ht="12.75">
      <c r="G690" s="51"/>
    </row>
    <row r="691" spans="7:7" ht="12.75">
      <c r="G691" s="51"/>
    </row>
    <row r="692" spans="7:7" ht="12.75">
      <c r="G692" s="51"/>
    </row>
    <row r="693" spans="7:7" ht="12.75">
      <c r="G693" s="51"/>
    </row>
    <row r="694" spans="7:7" ht="12.75">
      <c r="G694" s="51"/>
    </row>
    <row r="695" spans="7:7" ht="12.75">
      <c r="G695" s="51"/>
    </row>
    <row r="696" spans="7:7" ht="12.75">
      <c r="G696" s="51"/>
    </row>
    <row r="697" spans="7:7" ht="12.75">
      <c r="G697" s="51"/>
    </row>
    <row r="698" spans="7:7" ht="12.75">
      <c r="G698" s="51"/>
    </row>
    <row r="699" spans="7:7" ht="12.75">
      <c r="G699" s="51"/>
    </row>
    <row r="700" spans="7:7" ht="12.75">
      <c r="G700" s="51"/>
    </row>
    <row r="701" spans="7:7" ht="12.75">
      <c r="G701" s="51"/>
    </row>
    <row r="702" spans="7:7" ht="12.75">
      <c r="G702" s="51"/>
    </row>
    <row r="703" spans="7:7" ht="12.75">
      <c r="G703" s="51"/>
    </row>
    <row r="704" spans="7:7" ht="12.75">
      <c r="G704" s="51"/>
    </row>
    <row r="705" spans="7:7" ht="12.75">
      <c r="G705" s="51"/>
    </row>
    <row r="706" spans="7:7" ht="12.75">
      <c r="G706" s="51"/>
    </row>
    <row r="707" spans="7:7" ht="12.75">
      <c r="G707" s="51"/>
    </row>
    <row r="708" spans="7:7" ht="12.75">
      <c r="G708" s="51"/>
    </row>
    <row r="709" spans="7:7" ht="12.75">
      <c r="G709" s="51"/>
    </row>
    <row r="710" spans="7:7" ht="12.75">
      <c r="G710" s="51"/>
    </row>
    <row r="711" spans="7:7" ht="12.75">
      <c r="G711" s="51"/>
    </row>
    <row r="712" spans="7:7" ht="12.75">
      <c r="G712" s="51"/>
    </row>
    <row r="713" spans="7:7" ht="12.75">
      <c r="G713" s="51"/>
    </row>
    <row r="714" spans="7:7" ht="12.75">
      <c r="G714" s="51"/>
    </row>
    <row r="715" spans="7:7" ht="12.75">
      <c r="G715" s="51"/>
    </row>
    <row r="716" spans="7:7" ht="12.75">
      <c r="G716" s="51"/>
    </row>
    <row r="717" spans="7:7" ht="12.75">
      <c r="G717" s="51"/>
    </row>
    <row r="718" spans="7:7" ht="12.75">
      <c r="G718" s="51"/>
    </row>
    <row r="719" spans="7:7" ht="12.75">
      <c r="G719" s="51"/>
    </row>
    <row r="720" spans="7:7" ht="12.75">
      <c r="G720" s="51"/>
    </row>
    <row r="721" spans="7:7" ht="12.75">
      <c r="G721" s="51"/>
    </row>
    <row r="722" spans="7:7" ht="12.75">
      <c r="G722" s="51"/>
    </row>
    <row r="723" spans="7:7" ht="12.75">
      <c r="G723" s="51"/>
    </row>
    <row r="724" spans="7:7" ht="12.75">
      <c r="G724" s="51"/>
    </row>
    <row r="725" spans="7:7" ht="12.75">
      <c r="G725" s="51"/>
    </row>
    <row r="726" spans="7:7" ht="12.75">
      <c r="G726" s="51"/>
    </row>
    <row r="727" spans="7:7" ht="12.75">
      <c r="G727" s="51"/>
    </row>
    <row r="728" spans="7:7" ht="12.75">
      <c r="G728" s="51"/>
    </row>
    <row r="729" spans="7:7" ht="12.75">
      <c r="G729" s="51"/>
    </row>
    <row r="730" spans="7:7" ht="12.75">
      <c r="G730" s="51"/>
    </row>
    <row r="731" spans="7:7" ht="12.75">
      <c r="G731" s="51"/>
    </row>
    <row r="732" spans="7:7" ht="12.75">
      <c r="G732" s="51"/>
    </row>
    <row r="733" spans="7:7" ht="12.75">
      <c r="G733" s="51"/>
    </row>
    <row r="734" spans="7:7" ht="12.75">
      <c r="G734" s="51"/>
    </row>
    <row r="735" spans="7:7" ht="12.75">
      <c r="G735" s="51"/>
    </row>
    <row r="736" spans="7:7" ht="12.75">
      <c r="G736" s="51"/>
    </row>
    <row r="737" spans="7:7" ht="12.75">
      <c r="G737" s="51"/>
    </row>
    <row r="738" spans="7:7" ht="12.75">
      <c r="G738" s="51"/>
    </row>
    <row r="739" spans="7:7" ht="12.75">
      <c r="G739" s="51"/>
    </row>
    <row r="740" spans="7:7" ht="12.75">
      <c r="G740" s="51"/>
    </row>
    <row r="741" spans="7:7" ht="12.75">
      <c r="G741" s="51"/>
    </row>
    <row r="742" spans="7:7" ht="12.75">
      <c r="G742" s="51"/>
    </row>
    <row r="743" spans="7:7" ht="12.75">
      <c r="G743" s="51"/>
    </row>
    <row r="744" spans="7:7" ht="12.75">
      <c r="G744" s="51"/>
    </row>
    <row r="745" spans="7:7" ht="12.75">
      <c r="G745" s="51"/>
    </row>
    <row r="746" spans="7:7" ht="12.75">
      <c r="G746" s="51"/>
    </row>
    <row r="747" spans="7:7" ht="12.75">
      <c r="G747" s="51"/>
    </row>
    <row r="748" spans="7:7" ht="12.75">
      <c r="G748" s="51"/>
    </row>
    <row r="749" spans="7:7" ht="12.75">
      <c r="G749" s="51"/>
    </row>
    <row r="750" spans="7:7" ht="12.75">
      <c r="G750" s="51"/>
    </row>
    <row r="751" spans="7:7" ht="12.75">
      <c r="G751" s="51"/>
    </row>
    <row r="752" spans="7:7" ht="12.75">
      <c r="G752" s="51"/>
    </row>
    <row r="753" spans="7:7" ht="12.75">
      <c r="G753" s="51"/>
    </row>
    <row r="754" spans="7:7" ht="12.75">
      <c r="G754" s="51"/>
    </row>
    <row r="755" spans="7:7" ht="12.75">
      <c r="G755" s="51"/>
    </row>
    <row r="756" spans="7:7" ht="12.75">
      <c r="G756" s="51"/>
    </row>
    <row r="757" spans="7:7" ht="12.75">
      <c r="G757" s="51"/>
    </row>
    <row r="758" spans="7:7" ht="12.75">
      <c r="G758" s="51"/>
    </row>
    <row r="759" spans="7:7" ht="12.75">
      <c r="G759" s="51"/>
    </row>
    <row r="760" spans="7:7" ht="12.75">
      <c r="G760" s="51"/>
    </row>
    <row r="761" spans="7:7" ht="12.75">
      <c r="G761" s="51"/>
    </row>
    <row r="762" spans="7:7" ht="12.75">
      <c r="G762" s="51"/>
    </row>
    <row r="763" spans="7:7" ht="12.75">
      <c r="G763" s="51"/>
    </row>
    <row r="764" spans="7:7" ht="12.75">
      <c r="G764" s="51"/>
    </row>
    <row r="765" spans="7:7" ht="12.75">
      <c r="G765" s="51"/>
    </row>
    <row r="766" spans="7:7" ht="12.75">
      <c r="G766" s="51"/>
    </row>
    <row r="767" spans="7:7" ht="12.75">
      <c r="G767" s="51"/>
    </row>
    <row r="768" spans="7:7" ht="12.75">
      <c r="G768" s="51"/>
    </row>
    <row r="769" spans="7:7" ht="12.75">
      <c r="G769" s="51"/>
    </row>
    <row r="770" spans="7:7" ht="12.75">
      <c r="G770" s="51"/>
    </row>
    <row r="771" spans="7:7" ht="12.75">
      <c r="G771" s="51"/>
    </row>
    <row r="772" spans="7:7" ht="12.75">
      <c r="G772" s="51"/>
    </row>
    <row r="773" spans="7:7" ht="12.75">
      <c r="G773" s="51"/>
    </row>
    <row r="774" spans="7:7" ht="12.75">
      <c r="G774" s="51"/>
    </row>
    <row r="775" spans="7:7" ht="12.75">
      <c r="G775" s="51"/>
    </row>
    <row r="776" spans="7:7" ht="12.75">
      <c r="G776" s="51"/>
    </row>
    <row r="777" spans="7:7" ht="12.75">
      <c r="G777" s="51"/>
    </row>
    <row r="778" spans="7:7" ht="12.75">
      <c r="G778" s="51"/>
    </row>
    <row r="779" spans="7:7" ht="12.75">
      <c r="G779" s="51"/>
    </row>
    <row r="780" spans="7:7" ht="12.75">
      <c r="G780" s="51"/>
    </row>
    <row r="781" spans="7:7" ht="12.75">
      <c r="G781" s="51"/>
    </row>
    <row r="782" spans="7:7" ht="12.75">
      <c r="G782" s="51"/>
    </row>
    <row r="783" spans="7:7" ht="12.75">
      <c r="G783" s="51"/>
    </row>
    <row r="784" spans="7:7" ht="12.75">
      <c r="G784" s="51"/>
    </row>
    <row r="785" spans="7:7" ht="12.75">
      <c r="G785" s="51"/>
    </row>
    <row r="786" spans="7:7" ht="12.75">
      <c r="G786" s="51"/>
    </row>
    <row r="787" spans="7:7" ht="12.75">
      <c r="G787" s="51"/>
    </row>
    <row r="788" spans="7:7" ht="12.75">
      <c r="G788" s="51"/>
    </row>
    <row r="789" spans="7:7" ht="12.75">
      <c r="G789" s="51"/>
    </row>
    <row r="790" spans="7:7" ht="12.75">
      <c r="G790" s="51"/>
    </row>
    <row r="791" spans="7:7" ht="12.75">
      <c r="G791" s="51"/>
    </row>
    <row r="792" spans="7:7" ht="12.75">
      <c r="G792" s="51"/>
    </row>
    <row r="793" spans="7:7" ht="12.75">
      <c r="G793" s="51"/>
    </row>
    <row r="794" spans="7:7" ht="12.75">
      <c r="G794" s="51"/>
    </row>
    <row r="795" spans="7:7" ht="12.75">
      <c r="G795" s="51"/>
    </row>
    <row r="796" spans="7:7" ht="12.75">
      <c r="G796" s="51"/>
    </row>
    <row r="797" spans="7:7" ht="12.75">
      <c r="G797" s="51"/>
    </row>
    <row r="798" spans="7:7" ht="12.75">
      <c r="G798" s="51"/>
    </row>
    <row r="799" spans="7:7" ht="12.75">
      <c r="G799" s="51"/>
    </row>
    <row r="800" spans="7:7" ht="12.75">
      <c r="G800" s="51"/>
    </row>
    <row r="801" spans="7:7" ht="12.75">
      <c r="G801" s="51"/>
    </row>
    <row r="802" spans="7:7" ht="12.75">
      <c r="G802" s="51"/>
    </row>
    <row r="803" spans="7:7" ht="12.75">
      <c r="G803" s="51"/>
    </row>
    <row r="804" spans="7:7" ht="12.75">
      <c r="G804" s="51"/>
    </row>
    <row r="805" spans="7:7" ht="12.75">
      <c r="G805" s="51"/>
    </row>
    <row r="806" spans="7:7" ht="12.75">
      <c r="G806" s="51"/>
    </row>
    <row r="807" spans="7:7" ht="12.75">
      <c r="G807" s="51"/>
    </row>
    <row r="808" spans="7:7" ht="12.75">
      <c r="G808" s="51"/>
    </row>
    <row r="809" spans="7:7" ht="12.75">
      <c r="G809" s="51"/>
    </row>
    <row r="810" spans="7:7" ht="12.75">
      <c r="G810" s="51"/>
    </row>
    <row r="811" spans="7:7" ht="12.75">
      <c r="G811" s="51"/>
    </row>
    <row r="812" spans="7:7" ht="12.75">
      <c r="G812" s="51"/>
    </row>
    <row r="813" spans="7:7" ht="12.75">
      <c r="G813" s="51"/>
    </row>
    <row r="814" spans="7:7" ht="12.75">
      <c r="G814" s="51"/>
    </row>
    <row r="815" spans="7:7" ht="12.75">
      <c r="G815" s="51"/>
    </row>
    <row r="816" spans="7:7" ht="12.75">
      <c r="G816" s="51"/>
    </row>
    <row r="817" spans="7:7" ht="12.75">
      <c r="G817" s="51"/>
    </row>
    <row r="818" spans="7:7" ht="12.75">
      <c r="G818" s="51"/>
    </row>
    <row r="819" spans="7:7" ht="12.75">
      <c r="G819" s="51"/>
    </row>
    <row r="820" spans="7:7" ht="12.75">
      <c r="G820" s="51"/>
    </row>
    <row r="821" spans="7:7" ht="12.75">
      <c r="G821" s="51"/>
    </row>
    <row r="822" spans="7:7" ht="12.75">
      <c r="G822" s="51"/>
    </row>
    <row r="823" spans="7:7" ht="12.75">
      <c r="G823" s="51"/>
    </row>
    <row r="824" spans="7:7" ht="12.75">
      <c r="G824" s="51"/>
    </row>
    <row r="825" spans="7:7" ht="12.75">
      <c r="G825" s="51"/>
    </row>
    <row r="826" spans="7:7" ht="12.75">
      <c r="G826" s="51"/>
    </row>
    <row r="827" spans="7:7" ht="12.75">
      <c r="G827" s="51"/>
    </row>
    <row r="828" spans="7:7" ht="12.75">
      <c r="G828" s="51"/>
    </row>
    <row r="829" spans="7:7" ht="12.75">
      <c r="G829" s="51"/>
    </row>
    <row r="830" spans="7:7" ht="12.75">
      <c r="G830" s="51"/>
    </row>
    <row r="831" spans="7:7" ht="12.75">
      <c r="G831" s="51"/>
    </row>
    <row r="832" spans="7:7" ht="12.75">
      <c r="G832" s="51"/>
    </row>
    <row r="833" spans="7:7" ht="12.75">
      <c r="G833" s="51"/>
    </row>
    <row r="834" spans="7:7" ht="12.75">
      <c r="G834" s="51"/>
    </row>
    <row r="835" spans="7:7" ht="12.75">
      <c r="G835" s="51"/>
    </row>
    <row r="836" spans="7:7" ht="12.75">
      <c r="G836" s="51"/>
    </row>
    <row r="837" spans="7:7" ht="12.75">
      <c r="G837" s="51"/>
    </row>
    <row r="838" spans="7:7" ht="12.75">
      <c r="G838" s="51"/>
    </row>
    <row r="839" spans="7:7" ht="12.75">
      <c r="G839" s="51"/>
    </row>
    <row r="840" spans="7:7" ht="12.75">
      <c r="G840" s="51"/>
    </row>
    <row r="841" spans="7:7" ht="12.75">
      <c r="G841" s="51"/>
    </row>
    <row r="842" spans="7:7" ht="12.75">
      <c r="G842" s="51"/>
    </row>
    <row r="843" spans="7:7" ht="12.75">
      <c r="G843" s="51"/>
    </row>
    <row r="844" spans="7:7" ht="12.75">
      <c r="G844" s="51"/>
    </row>
    <row r="845" spans="7:7" ht="12.75">
      <c r="G845" s="51"/>
    </row>
    <row r="846" spans="7:7" ht="12.75">
      <c r="G846" s="51"/>
    </row>
    <row r="847" spans="7:7" ht="12.75">
      <c r="G847" s="51"/>
    </row>
    <row r="848" spans="7:7" ht="12.75">
      <c r="G848" s="51"/>
    </row>
    <row r="849" spans="7:7" ht="12.75">
      <c r="G849" s="51"/>
    </row>
    <row r="850" spans="7:7" ht="12.75">
      <c r="G850" s="51"/>
    </row>
    <row r="851" spans="7:7" ht="12.75">
      <c r="G851" s="51"/>
    </row>
    <row r="852" spans="7:7" ht="12.75">
      <c r="G852" s="51"/>
    </row>
    <row r="853" spans="7:7" ht="12.75">
      <c r="G853" s="51"/>
    </row>
    <row r="854" spans="7:7" ht="12.75">
      <c r="G854" s="51"/>
    </row>
    <row r="855" spans="7:7" ht="12.75">
      <c r="G855" s="51"/>
    </row>
    <row r="856" spans="7:7" ht="12.75">
      <c r="G856" s="51"/>
    </row>
    <row r="857" spans="7:7" ht="12.75">
      <c r="G857" s="51"/>
    </row>
    <row r="858" spans="7:7" ht="12.75">
      <c r="G858" s="51"/>
    </row>
    <row r="859" spans="7:7" ht="12.75">
      <c r="G859" s="51"/>
    </row>
    <row r="860" spans="7:7" ht="12.75">
      <c r="G860" s="51"/>
    </row>
    <row r="861" spans="7:7" ht="12.75">
      <c r="G861" s="51"/>
    </row>
    <row r="862" spans="7:7" ht="12.75">
      <c r="G862" s="51"/>
    </row>
    <row r="863" spans="7:7" ht="12.75">
      <c r="G863" s="51"/>
    </row>
    <row r="864" spans="7:7" ht="12.75">
      <c r="G864" s="51"/>
    </row>
    <row r="865" spans="7:7" ht="12.75">
      <c r="G865" s="51"/>
    </row>
    <row r="866" spans="7:7" ht="12.75">
      <c r="G866" s="51"/>
    </row>
    <row r="867" spans="7:7" ht="12.75">
      <c r="G867" s="51"/>
    </row>
    <row r="868" spans="7:7" ht="12.75">
      <c r="G868" s="51"/>
    </row>
    <row r="869" spans="7:7" ht="12.75">
      <c r="G869" s="51"/>
    </row>
    <row r="870" spans="7:7" ht="12.75">
      <c r="G870" s="51"/>
    </row>
    <row r="871" spans="7:7" ht="12.75">
      <c r="G871" s="51"/>
    </row>
    <row r="872" spans="7:7" ht="12.75">
      <c r="G872" s="51"/>
    </row>
    <row r="873" spans="7:7" ht="12.75">
      <c r="G873" s="51"/>
    </row>
    <row r="874" spans="7:7" ht="12.75">
      <c r="G874" s="51"/>
    </row>
    <row r="875" spans="7:7" ht="12.75">
      <c r="G875" s="51"/>
    </row>
    <row r="876" spans="7:7" ht="12.75">
      <c r="G876" s="51"/>
    </row>
    <row r="877" spans="7:7" ht="12.75">
      <c r="G877" s="51"/>
    </row>
    <row r="878" spans="7:7" ht="12.75">
      <c r="G878" s="51"/>
    </row>
    <row r="879" spans="7:7" ht="12.75">
      <c r="G879" s="51"/>
    </row>
    <row r="880" spans="7:7" ht="12.75">
      <c r="G880" s="51"/>
    </row>
    <row r="881" spans="7:7" ht="12.75">
      <c r="G881" s="51"/>
    </row>
    <row r="882" spans="7:7" ht="12.75">
      <c r="G882" s="51"/>
    </row>
    <row r="883" spans="7:7" ht="12.75">
      <c r="G883" s="51"/>
    </row>
    <row r="884" spans="7:7" ht="12.75">
      <c r="G884" s="51"/>
    </row>
    <row r="885" spans="7:7" ht="12.75">
      <c r="G885" s="51"/>
    </row>
    <row r="886" spans="7:7" ht="12.75">
      <c r="G886" s="51"/>
    </row>
    <row r="887" spans="7:7" ht="12.75">
      <c r="G887" s="51"/>
    </row>
    <row r="888" spans="7:7" ht="12.75">
      <c r="G888" s="51"/>
    </row>
    <row r="889" spans="7:7" ht="12.75">
      <c r="G889" s="51"/>
    </row>
    <row r="890" spans="7:7" ht="12.75">
      <c r="G890" s="51"/>
    </row>
    <row r="891" spans="7:7" ht="12.75">
      <c r="G891" s="51"/>
    </row>
    <row r="892" spans="7:7" ht="12.75">
      <c r="G892" s="51"/>
    </row>
    <row r="893" spans="7:7" ht="12.75">
      <c r="G893" s="51"/>
    </row>
    <row r="894" spans="7:7" ht="12.75">
      <c r="G894" s="51"/>
    </row>
    <row r="895" spans="7:7" ht="12.75">
      <c r="G895" s="51"/>
    </row>
    <row r="896" spans="7:7" ht="12.75">
      <c r="G896" s="51"/>
    </row>
    <row r="897" spans="7:7" ht="12.75">
      <c r="G897" s="51"/>
    </row>
    <row r="898" spans="7:7" ht="12.75">
      <c r="G898" s="51"/>
    </row>
    <row r="899" spans="7:7" ht="12.75">
      <c r="G899" s="51"/>
    </row>
    <row r="900" spans="7:7" ht="12.75">
      <c r="G900" s="51"/>
    </row>
    <row r="901" spans="7:7" ht="12.75">
      <c r="G901" s="51"/>
    </row>
    <row r="902" spans="7:7" ht="12.75">
      <c r="G902" s="51"/>
    </row>
    <row r="903" spans="7:7" ht="12.75">
      <c r="G903" s="51"/>
    </row>
    <row r="904" spans="7:7" ht="12.75">
      <c r="G904" s="51"/>
    </row>
    <row r="905" spans="7:7" ht="12.75">
      <c r="G905" s="51"/>
    </row>
    <row r="906" spans="7:7" ht="12.75">
      <c r="G906" s="51"/>
    </row>
    <row r="907" spans="7:7" ht="12.75">
      <c r="G907" s="51"/>
    </row>
    <row r="908" spans="7:7" ht="12.75">
      <c r="G908" s="51"/>
    </row>
    <row r="909" spans="7:7" ht="12.75">
      <c r="G909" s="51"/>
    </row>
    <row r="910" spans="7:7" ht="12.75">
      <c r="G910" s="51"/>
    </row>
    <row r="911" spans="7:7" ht="12.75">
      <c r="G911" s="51"/>
    </row>
    <row r="912" spans="7:7" ht="12.75">
      <c r="G912" s="51"/>
    </row>
    <row r="913" spans="7:7" ht="12.75">
      <c r="G913" s="51"/>
    </row>
    <row r="914" spans="7:7" ht="12.75">
      <c r="G914" s="51"/>
    </row>
    <row r="915" spans="7:7" ht="12.75">
      <c r="G915" s="51"/>
    </row>
    <row r="916" spans="7:7" ht="12.75">
      <c r="G916" s="51"/>
    </row>
    <row r="917" spans="7:7" ht="12.75">
      <c r="G917" s="51"/>
    </row>
    <row r="918" spans="7:7" ht="12.75">
      <c r="G918" s="51"/>
    </row>
    <row r="919" spans="7:7" ht="12.75">
      <c r="G919" s="51"/>
    </row>
    <row r="920" spans="7:7" ht="12.75">
      <c r="G920" s="51"/>
    </row>
    <row r="921" spans="7:7" ht="12.75">
      <c r="G921" s="51"/>
    </row>
    <row r="922" spans="7:7" ht="12.75">
      <c r="G922" s="51"/>
    </row>
    <row r="923" spans="7:7" ht="12.75">
      <c r="G923" s="51"/>
    </row>
    <row r="924" spans="7:7" ht="12.75">
      <c r="G924" s="51"/>
    </row>
    <row r="925" spans="7:7" ht="12.75">
      <c r="G925" s="51"/>
    </row>
    <row r="926" spans="7:7" ht="12.75">
      <c r="G926" s="51"/>
    </row>
    <row r="927" spans="7:7" ht="12.75">
      <c r="G927" s="51"/>
    </row>
    <row r="928" spans="7:7" ht="12.75">
      <c r="G928" s="51"/>
    </row>
    <row r="929" spans="7:7" ht="12.75">
      <c r="G929" s="51"/>
    </row>
    <row r="930" spans="7:7" ht="12.75">
      <c r="G930" s="51"/>
    </row>
    <row r="931" spans="7:7" ht="12.75">
      <c r="G931" s="51"/>
    </row>
    <row r="932" spans="7:7" ht="12.75">
      <c r="G932" s="51"/>
    </row>
    <row r="933" spans="7:7" ht="12.75">
      <c r="G933" s="51"/>
    </row>
    <row r="934" spans="7:7" ht="12.75">
      <c r="G934" s="51"/>
    </row>
    <row r="935" spans="7:7" ht="12.75">
      <c r="G935" s="51"/>
    </row>
    <row r="936" spans="7:7" ht="12.75">
      <c r="G936" s="51"/>
    </row>
    <row r="937" spans="7:7" ht="12.75">
      <c r="G937" s="51"/>
    </row>
    <row r="938" spans="7:7" ht="12.75">
      <c r="G938" s="51"/>
    </row>
    <row r="939" spans="7:7" ht="12.75">
      <c r="G939" s="51"/>
    </row>
    <row r="940" spans="7:7" ht="12.75">
      <c r="G940" s="51"/>
    </row>
    <row r="941" spans="7:7" ht="12.75">
      <c r="G941" s="51"/>
    </row>
    <row r="942" spans="7:7" ht="12.75">
      <c r="G942" s="51"/>
    </row>
    <row r="943" spans="7:7" ht="12.75">
      <c r="G943" s="51"/>
    </row>
    <row r="944" spans="7:7" ht="12.75">
      <c r="G944" s="51"/>
    </row>
    <row r="945" spans="7:7" ht="12.75">
      <c r="G945" s="51"/>
    </row>
    <row r="946" spans="7:7" ht="12.75">
      <c r="G946" s="51"/>
    </row>
    <row r="947" spans="7:7" ht="12.75">
      <c r="G947" s="51"/>
    </row>
    <row r="948" spans="7:7" ht="12.75">
      <c r="G948" s="51"/>
    </row>
    <row r="949" spans="7:7" ht="12.75">
      <c r="G949" s="51"/>
    </row>
    <row r="950" spans="7:7" ht="12.75">
      <c r="G950" s="51"/>
    </row>
    <row r="951" spans="7:7" ht="12.75">
      <c r="G951" s="51"/>
    </row>
    <row r="952" spans="7:7" ht="12.75">
      <c r="G952" s="51"/>
    </row>
    <row r="953" spans="7:7" ht="12.75">
      <c r="G953" s="51"/>
    </row>
    <row r="954" spans="7:7" ht="12.75">
      <c r="G954" s="51"/>
    </row>
    <row r="955" spans="7:7" ht="12.75">
      <c r="G955" s="51"/>
    </row>
    <row r="956" spans="7:7" ht="12.75">
      <c r="G956" s="51"/>
    </row>
    <row r="957" spans="7:7" ht="12.75">
      <c r="G957" s="51"/>
    </row>
    <row r="958" spans="7:7" ht="12.75">
      <c r="G958" s="51"/>
    </row>
    <row r="959" spans="7:7" ht="12.75">
      <c r="G959" s="51"/>
    </row>
    <row r="960" spans="7:7" ht="12.75">
      <c r="G960" s="51"/>
    </row>
    <row r="961" spans="7:7" ht="12.75">
      <c r="G961" s="51"/>
    </row>
    <row r="962" spans="7:7" ht="12.75">
      <c r="G962" s="51"/>
    </row>
    <row r="963" spans="7:7" ht="12.75">
      <c r="G963" s="51"/>
    </row>
    <row r="964" spans="7:7" ht="12.75">
      <c r="G964" s="51"/>
    </row>
    <row r="965" spans="7:7" ht="12.75">
      <c r="G965" s="51"/>
    </row>
    <row r="966" spans="7:7" ht="12.75">
      <c r="G966" s="51"/>
    </row>
    <row r="967" spans="7:7" ht="12.75">
      <c r="G967" s="51"/>
    </row>
    <row r="968" spans="7:7" ht="12.75">
      <c r="G968" s="51"/>
    </row>
    <row r="969" spans="7:7" ht="12.75">
      <c r="G969" s="51"/>
    </row>
    <row r="970" spans="7:7" ht="12.75">
      <c r="G970" s="51"/>
    </row>
    <row r="971" spans="7:7" ht="12.75">
      <c r="G971" s="51"/>
    </row>
    <row r="972" spans="7:7" ht="12.75">
      <c r="G972" s="51"/>
    </row>
    <row r="973" spans="7:7" ht="12.75">
      <c r="G973" s="51"/>
    </row>
    <row r="974" spans="7:7" ht="12.75">
      <c r="G974" s="51"/>
    </row>
    <row r="975" spans="7:7" ht="12.75">
      <c r="G975" s="51"/>
    </row>
    <row r="976" spans="7:7" ht="12.75">
      <c r="G976" s="51"/>
    </row>
    <row r="977" spans="7:7" ht="12.75">
      <c r="G977" s="51"/>
    </row>
    <row r="978" spans="7:7" ht="12.75">
      <c r="G978" s="51"/>
    </row>
    <row r="979" spans="7:7" ht="12.75">
      <c r="G979" s="51"/>
    </row>
    <row r="980" spans="7:7" ht="12.75">
      <c r="G980" s="51"/>
    </row>
    <row r="981" spans="7:7" ht="12.75">
      <c r="G981" s="51"/>
    </row>
    <row r="982" spans="7:7" ht="12.75">
      <c r="G982" s="51"/>
    </row>
    <row r="983" spans="7:7" ht="12.75">
      <c r="G983" s="51"/>
    </row>
    <row r="984" spans="7:7" ht="12.75">
      <c r="G984" s="51"/>
    </row>
    <row r="985" spans="7:7" ht="12.75">
      <c r="G985" s="51"/>
    </row>
    <row r="986" spans="7:7" ht="12.75">
      <c r="G986" s="51"/>
    </row>
    <row r="987" spans="7:7" ht="12.75">
      <c r="G987" s="51"/>
    </row>
    <row r="988" spans="7:7" ht="12.75">
      <c r="G988" s="51"/>
    </row>
    <row r="989" spans="7:7" ht="12.75">
      <c r="G989" s="51"/>
    </row>
    <row r="990" spans="7:7" ht="12.75">
      <c r="G990" s="51"/>
    </row>
    <row r="991" spans="7:7" ht="12.75">
      <c r="G991" s="51"/>
    </row>
    <row r="992" spans="7:7" ht="12.75">
      <c r="G992" s="51"/>
    </row>
    <row r="993" spans="7:7" ht="12.75">
      <c r="G993" s="51"/>
    </row>
    <row r="994" spans="7:7" ht="12.75">
      <c r="G994" s="51"/>
    </row>
    <row r="995" spans="7:7" ht="12.75">
      <c r="G995" s="51"/>
    </row>
    <row r="996" spans="7:7" ht="12.75">
      <c r="G996" s="51"/>
    </row>
    <row r="997" spans="7:7" ht="12.75">
      <c r="G997" s="51"/>
    </row>
    <row r="998" spans="7:7" ht="12.75">
      <c r="G998" s="51"/>
    </row>
    <row r="999" spans="7:7" ht="12.75">
      <c r="G999" s="51"/>
    </row>
    <row r="1000" spans="7:7" ht="12.75">
      <c r="G1000" s="51"/>
    </row>
    <row r="1001" spans="7:7" ht="12.75">
      <c r="G1001" s="51"/>
    </row>
    <row r="1002" spans="7:7" ht="12.75">
      <c r="G1002" s="51"/>
    </row>
    <row r="1003" spans="7:7" ht="12.75">
      <c r="G1003" s="51"/>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sheetPr>
    <outlinePr summaryBelow="0" summaryRight="0"/>
  </sheetPr>
  <dimension ref="A1:G88"/>
  <sheetViews>
    <sheetView showGridLines="0" workbookViewId="0"/>
  </sheetViews>
  <sheetFormatPr defaultColWidth="14.42578125" defaultRowHeight="15.75" customHeight="1"/>
  <cols>
    <col min="1" max="1" width="2.5703125" customWidth="1"/>
    <col min="2" max="2" width="22.7109375" customWidth="1"/>
    <col min="3" max="3" width="8.5703125" customWidth="1"/>
    <col min="4" max="4" width="43.5703125" customWidth="1"/>
    <col min="5" max="5" width="43.7109375" customWidth="1"/>
    <col min="6" max="6" width="8.7109375" customWidth="1"/>
    <col min="7" max="7" width="2.5703125" customWidth="1"/>
  </cols>
  <sheetData>
    <row r="1" spans="1:7" ht="20.25">
      <c r="A1" s="65"/>
      <c r="B1" s="81" t="s">
        <v>410</v>
      </c>
      <c r="C1" s="75"/>
      <c r="D1" s="75"/>
      <c r="E1" s="75"/>
      <c r="F1" s="75"/>
      <c r="G1" s="65"/>
    </row>
    <row r="2" spans="1:7" ht="14.25">
      <c r="A2" s="64"/>
      <c r="B2" s="80" t="s">
        <v>411</v>
      </c>
      <c r="C2" s="75"/>
      <c r="D2" s="75"/>
      <c r="E2" s="75"/>
      <c r="F2" s="75"/>
      <c r="G2" s="64"/>
    </row>
    <row r="3" spans="1:7" ht="15">
      <c r="A3" s="64"/>
      <c r="B3" s="82" t="str">
        <f>HYPERLINK("https://www.coinbase.com/legal/securities-law-framework.pdf","Refer to: full legal analysis")</f>
        <v>Refer to: full legal analysis</v>
      </c>
      <c r="C3" s="75"/>
      <c r="D3" s="75"/>
      <c r="E3" s="75"/>
      <c r="F3" s="75"/>
      <c r="G3" s="64"/>
    </row>
    <row r="4" spans="1:7" ht="12.75">
      <c r="A4" s="55"/>
      <c r="B4" s="73"/>
      <c r="C4" s="75"/>
      <c r="D4" s="75"/>
      <c r="E4" s="75"/>
      <c r="F4" s="75"/>
      <c r="G4" s="55"/>
    </row>
    <row r="5" spans="1:7" ht="15">
      <c r="A5" s="4"/>
      <c r="B5" s="83" t="s">
        <v>412</v>
      </c>
      <c r="C5" s="75"/>
      <c r="D5" s="75"/>
      <c r="E5" s="75"/>
      <c r="F5" s="75"/>
      <c r="G5" s="4"/>
    </row>
    <row r="6" spans="1:7" ht="15">
      <c r="A6" s="66"/>
      <c r="B6" s="4" t="s">
        <v>413</v>
      </c>
      <c r="C6" s="66"/>
      <c r="D6" s="66"/>
      <c r="E6" s="66"/>
      <c r="F6" s="66"/>
      <c r="G6" s="66"/>
    </row>
    <row r="7" spans="1:7" ht="14.25">
      <c r="A7" s="66"/>
      <c r="B7" s="84" t="s">
        <v>414</v>
      </c>
      <c r="C7" s="75"/>
      <c r="D7" s="75"/>
      <c r="E7" s="75"/>
      <c r="F7" s="75"/>
      <c r="G7" s="66"/>
    </row>
    <row r="8" spans="1:7" ht="14.25">
      <c r="A8" s="66"/>
      <c r="B8" s="84" t="s">
        <v>415</v>
      </c>
      <c r="C8" s="75"/>
      <c r="D8" s="75"/>
      <c r="E8" s="75"/>
      <c r="F8" s="75"/>
      <c r="G8" s="66"/>
    </row>
    <row r="9" spans="1:7" ht="14.25">
      <c r="A9" s="67"/>
      <c r="B9" s="85" t="s">
        <v>416</v>
      </c>
      <c r="C9" s="75"/>
      <c r="D9" s="75"/>
      <c r="E9" s="75"/>
      <c r="F9" s="75"/>
      <c r="G9" s="67"/>
    </row>
    <row r="10" spans="1:7" ht="12.75">
      <c r="A10" s="61"/>
      <c r="B10" s="77"/>
      <c r="C10" s="75"/>
      <c r="D10" s="75"/>
      <c r="E10" s="75"/>
      <c r="F10" s="75"/>
      <c r="G10" s="61"/>
    </row>
    <row r="11" spans="1:7">
      <c r="A11" s="11"/>
      <c r="B11" s="68" t="s">
        <v>417</v>
      </c>
      <c r="C11" s="68"/>
      <c r="D11" s="68"/>
      <c r="E11" s="68"/>
      <c r="F11" s="68"/>
      <c r="G11" s="11"/>
    </row>
    <row r="12" spans="1:7" ht="11.25" customHeight="1">
      <c r="A12" s="61"/>
      <c r="B12" s="86"/>
      <c r="C12" s="75"/>
      <c r="D12" s="75"/>
      <c r="E12" s="75"/>
      <c r="F12" s="75"/>
      <c r="G12" s="61"/>
    </row>
    <row r="13" spans="1:7" ht="15">
      <c r="A13" s="14"/>
      <c r="B13" s="76" t="s">
        <v>418</v>
      </c>
      <c r="C13" s="75"/>
      <c r="D13" s="75"/>
      <c r="E13" s="75"/>
      <c r="F13" s="75"/>
      <c r="G13" s="14"/>
    </row>
    <row r="14" spans="1:7" ht="15" customHeight="1">
      <c r="A14" s="14"/>
      <c r="B14" s="15" t="s">
        <v>419</v>
      </c>
      <c r="C14" s="16" t="s">
        <v>420</v>
      </c>
      <c r="D14" s="15" t="s">
        <v>421</v>
      </c>
      <c r="E14" s="15" t="s">
        <v>422</v>
      </c>
      <c r="F14" s="16" t="s">
        <v>423</v>
      </c>
      <c r="G14" s="14"/>
    </row>
    <row r="15" spans="1:7" ht="99.75">
      <c r="A15" s="69"/>
      <c r="B15" s="17" t="s">
        <v>424</v>
      </c>
      <c r="C15" s="36">
        <f>0</f>
        <v>0</v>
      </c>
      <c r="D15" s="17" t="s">
        <v>425</v>
      </c>
      <c r="E15" s="17" t="s">
        <v>426</v>
      </c>
      <c r="F15" s="22"/>
      <c r="G15" s="69"/>
    </row>
    <row r="16" spans="1:7" ht="71.25">
      <c r="A16" s="69"/>
      <c r="B16" s="17" t="s">
        <v>427</v>
      </c>
      <c r="C16" s="36">
        <f>100</f>
        <v>100</v>
      </c>
      <c r="D16" s="17" t="s">
        <v>428</v>
      </c>
      <c r="E16" s="17" t="s">
        <v>429</v>
      </c>
      <c r="F16" s="22"/>
      <c r="G16" s="69"/>
    </row>
    <row r="17" spans="1:7" ht="19.5" customHeight="1">
      <c r="A17" s="61"/>
      <c r="B17" s="77"/>
      <c r="C17" s="75"/>
      <c r="D17" s="75"/>
      <c r="E17" s="75"/>
      <c r="F17" s="75"/>
      <c r="G17" s="61"/>
    </row>
    <row r="18" spans="1:7" ht="19.5" customHeight="1">
      <c r="A18" s="62"/>
      <c r="B18" s="78" t="s">
        <v>430</v>
      </c>
      <c r="C18" s="75"/>
      <c r="D18" s="75"/>
      <c r="E18" s="75"/>
      <c r="F18" s="62">
        <f>SUMIF(F15:F16,"=Y",C15:C16)</f>
        <v>0</v>
      </c>
      <c r="G18" s="62"/>
    </row>
    <row r="19" spans="1:7" ht="19.5" customHeight="1">
      <c r="A19" s="63"/>
      <c r="B19" s="79"/>
      <c r="C19" s="75"/>
      <c r="D19" s="75"/>
      <c r="E19" s="75"/>
      <c r="F19" s="75"/>
      <c r="G19" s="63"/>
    </row>
    <row r="20" spans="1:7">
      <c r="A20" s="11"/>
      <c r="B20" s="68" t="s">
        <v>431</v>
      </c>
      <c r="C20" s="28"/>
      <c r="D20" s="28"/>
      <c r="E20" s="28"/>
      <c r="F20" s="28"/>
      <c r="G20" s="11"/>
    </row>
    <row r="21" spans="1:7" ht="11.25" customHeight="1">
      <c r="A21" s="61"/>
      <c r="B21" s="77"/>
      <c r="C21" s="75"/>
      <c r="D21" s="75"/>
      <c r="E21" s="75"/>
      <c r="F21" s="75"/>
      <c r="G21" s="61"/>
    </row>
    <row r="22" spans="1:7" ht="15">
      <c r="A22" s="14"/>
      <c r="B22" s="76" t="s">
        <v>432</v>
      </c>
      <c r="C22" s="75"/>
      <c r="D22" s="75"/>
      <c r="E22" s="75"/>
      <c r="F22" s="75"/>
      <c r="G22" s="14"/>
    </row>
    <row r="23" spans="1:7" ht="15">
      <c r="A23" s="14"/>
      <c r="B23" s="29" t="s">
        <v>419</v>
      </c>
      <c r="C23" s="30" t="s">
        <v>420</v>
      </c>
      <c r="D23" s="29" t="s">
        <v>421</v>
      </c>
      <c r="E23" s="31" t="s">
        <v>422</v>
      </c>
      <c r="F23" s="16" t="s">
        <v>423</v>
      </c>
      <c r="G23" s="14"/>
    </row>
    <row r="24" spans="1:7" ht="114">
      <c r="A24" s="69"/>
      <c r="B24" s="17" t="s">
        <v>433</v>
      </c>
      <c r="C24" s="36">
        <f>70</f>
        <v>70</v>
      </c>
      <c r="D24" s="17" t="s">
        <v>434</v>
      </c>
      <c r="E24" s="17" t="s">
        <v>435</v>
      </c>
      <c r="F24" s="22"/>
      <c r="G24" s="69"/>
    </row>
    <row r="25" spans="1:7" ht="85.5">
      <c r="A25" s="69"/>
      <c r="B25" s="17" t="s">
        <v>436</v>
      </c>
      <c r="C25" s="36">
        <f>60</f>
        <v>60</v>
      </c>
      <c r="D25" s="17" t="s">
        <v>437</v>
      </c>
      <c r="E25" s="17" t="s">
        <v>438</v>
      </c>
      <c r="F25" s="22"/>
      <c r="G25" s="69"/>
    </row>
    <row r="26" spans="1:7" ht="71.25">
      <c r="A26" s="69"/>
      <c r="B26" s="17" t="s">
        <v>439</v>
      </c>
      <c r="C26" s="32">
        <f>50</f>
        <v>50</v>
      </c>
      <c r="D26" s="17" t="s">
        <v>440</v>
      </c>
      <c r="E26" s="17" t="s">
        <v>441</v>
      </c>
      <c r="F26" s="22"/>
      <c r="G26" s="69"/>
    </row>
    <row r="27" spans="1:7" ht="12.75">
      <c r="A27" s="61"/>
      <c r="B27" s="77"/>
      <c r="C27" s="75"/>
      <c r="D27" s="75"/>
      <c r="E27" s="75"/>
      <c r="F27" s="75"/>
      <c r="G27" s="61"/>
    </row>
    <row r="28" spans="1:7" ht="15">
      <c r="A28" s="14"/>
      <c r="B28" s="76" t="s">
        <v>442</v>
      </c>
      <c r="C28" s="75"/>
      <c r="D28" s="75"/>
      <c r="E28" s="75"/>
      <c r="F28" s="75"/>
      <c r="G28" s="14"/>
    </row>
    <row r="29" spans="1:7" ht="15">
      <c r="A29" s="14"/>
      <c r="B29" s="15" t="s">
        <v>419</v>
      </c>
      <c r="C29" s="16" t="s">
        <v>420</v>
      </c>
      <c r="D29" s="15" t="s">
        <v>421</v>
      </c>
      <c r="E29" s="15" t="s">
        <v>422</v>
      </c>
      <c r="F29" s="16" t="s">
        <v>423</v>
      </c>
      <c r="G29" s="14"/>
    </row>
    <row r="30" spans="1:7" ht="114">
      <c r="A30" s="69"/>
      <c r="B30" s="17" t="s">
        <v>443</v>
      </c>
      <c r="C30" s="32">
        <v>25</v>
      </c>
      <c r="D30" s="17" t="s">
        <v>444</v>
      </c>
      <c r="E30" s="17" t="s">
        <v>445</v>
      </c>
      <c r="F30" s="22"/>
      <c r="G30" s="69"/>
    </row>
    <row r="31" spans="1:7" ht="85.5">
      <c r="A31" s="69"/>
      <c r="B31" s="17" t="s">
        <v>446</v>
      </c>
      <c r="C31" s="32">
        <v>-20</v>
      </c>
      <c r="D31" s="17" t="s">
        <v>447</v>
      </c>
      <c r="E31" s="17" t="s">
        <v>448</v>
      </c>
      <c r="F31" s="33"/>
      <c r="G31" s="69"/>
    </row>
    <row r="32" spans="1:7" ht="19.5" customHeight="1">
      <c r="A32" s="61"/>
      <c r="B32" s="77"/>
      <c r="C32" s="75"/>
      <c r="D32" s="75"/>
      <c r="E32" s="75"/>
      <c r="F32" s="75"/>
      <c r="G32" s="61"/>
    </row>
    <row r="33" spans="1:7" ht="19.5" customHeight="1">
      <c r="A33" s="62"/>
      <c r="B33" s="78" t="s">
        <v>449</v>
      </c>
      <c r="C33" s="75"/>
      <c r="D33" s="75"/>
      <c r="E33" s="75"/>
      <c r="F33" s="62">
        <f>SUMIF(F24:F31,"=Y",C24:C31)</f>
        <v>0</v>
      </c>
      <c r="G33" s="62"/>
    </row>
    <row r="34" spans="1:7" ht="19.5" customHeight="1">
      <c r="A34" s="61"/>
      <c r="B34" s="77"/>
      <c r="C34" s="75"/>
      <c r="D34" s="75"/>
      <c r="E34" s="75"/>
      <c r="F34" s="75"/>
      <c r="G34" s="61"/>
    </row>
    <row r="35" spans="1:7">
      <c r="A35" s="11"/>
      <c r="B35" s="88" t="s">
        <v>450</v>
      </c>
      <c r="C35" s="75"/>
      <c r="D35" s="75"/>
      <c r="E35" s="75"/>
      <c r="F35" s="75"/>
      <c r="G35" s="11"/>
    </row>
    <row r="36" spans="1:7" ht="11.25" customHeight="1">
      <c r="A36" s="61"/>
      <c r="B36" s="77"/>
      <c r="C36" s="75"/>
      <c r="D36" s="75"/>
      <c r="E36" s="75"/>
      <c r="F36" s="75"/>
      <c r="G36" s="61"/>
    </row>
    <row r="37" spans="1:7" ht="15">
      <c r="A37" s="14"/>
      <c r="B37" s="76" t="s">
        <v>451</v>
      </c>
      <c r="C37" s="75"/>
      <c r="D37" s="75"/>
      <c r="E37" s="75"/>
      <c r="F37" s="75"/>
      <c r="G37" s="14"/>
    </row>
    <row r="38" spans="1:7" ht="15">
      <c r="A38" s="14"/>
      <c r="B38" s="15" t="s">
        <v>419</v>
      </c>
      <c r="C38" s="16" t="s">
        <v>420</v>
      </c>
      <c r="D38" s="15" t="s">
        <v>421</v>
      </c>
      <c r="E38" s="15" t="s">
        <v>422</v>
      </c>
      <c r="F38" s="16" t="s">
        <v>423</v>
      </c>
      <c r="G38" s="14"/>
    </row>
    <row r="39" spans="1:7" ht="60" customHeight="1">
      <c r="A39" s="35"/>
      <c r="B39" s="17" t="s">
        <v>452</v>
      </c>
      <c r="C39" s="32">
        <f t="shared" ref="C39:C44" si="0">100</f>
        <v>100</v>
      </c>
      <c r="D39" s="98" t="s">
        <v>453</v>
      </c>
      <c r="E39" s="98" t="s">
        <v>454</v>
      </c>
      <c r="F39" s="33"/>
      <c r="G39" s="35"/>
    </row>
    <row r="40" spans="1:7" ht="60" customHeight="1">
      <c r="A40" s="35"/>
      <c r="B40" s="17" t="s">
        <v>455</v>
      </c>
      <c r="C40" s="32">
        <f t="shared" si="0"/>
        <v>100</v>
      </c>
      <c r="D40" s="99"/>
      <c r="E40" s="99"/>
      <c r="F40" s="33"/>
      <c r="G40" s="35"/>
    </row>
    <row r="41" spans="1:7" ht="28.5">
      <c r="A41" s="35"/>
      <c r="B41" s="17" t="s">
        <v>456</v>
      </c>
      <c r="C41" s="32">
        <f t="shared" si="0"/>
        <v>100</v>
      </c>
      <c r="D41" s="99"/>
      <c r="E41" s="99"/>
      <c r="F41" s="33"/>
      <c r="G41" s="35"/>
    </row>
    <row r="42" spans="1:7" ht="46.5" customHeight="1">
      <c r="A42" s="35"/>
      <c r="B42" s="17" t="s">
        <v>457</v>
      </c>
      <c r="C42" s="32">
        <f t="shared" si="0"/>
        <v>100</v>
      </c>
      <c r="D42" s="99"/>
      <c r="E42" s="99"/>
      <c r="F42" s="33"/>
      <c r="G42" s="35"/>
    </row>
    <row r="43" spans="1:7" ht="46.5" customHeight="1">
      <c r="A43" s="35"/>
      <c r="B43" s="17" t="s">
        <v>458</v>
      </c>
      <c r="C43" s="32">
        <f t="shared" si="0"/>
        <v>100</v>
      </c>
      <c r="D43" s="100"/>
      <c r="E43" s="100"/>
      <c r="F43" s="33"/>
      <c r="G43" s="35"/>
    </row>
    <row r="44" spans="1:7" ht="128.25">
      <c r="A44" s="69"/>
      <c r="B44" s="17" t="s">
        <v>459</v>
      </c>
      <c r="C44" s="32">
        <f t="shared" si="0"/>
        <v>100</v>
      </c>
      <c r="D44" s="17" t="s">
        <v>460</v>
      </c>
      <c r="E44" s="17" t="s">
        <v>461</v>
      </c>
      <c r="F44" s="33"/>
      <c r="G44" s="69"/>
    </row>
    <row r="45" spans="1:7" ht="71.25">
      <c r="A45" s="69"/>
      <c r="B45" s="17" t="s">
        <v>462</v>
      </c>
      <c r="C45" s="32">
        <f>0</f>
        <v>0</v>
      </c>
      <c r="D45" s="17" t="s">
        <v>463</v>
      </c>
      <c r="E45" s="17" t="s">
        <v>464</v>
      </c>
      <c r="F45" s="33"/>
      <c r="G45" s="69"/>
    </row>
    <row r="46" spans="1:7" ht="12.75">
      <c r="A46" s="61"/>
      <c r="B46" s="77"/>
      <c r="C46" s="75"/>
      <c r="D46" s="75"/>
      <c r="E46" s="75"/>
      <c r="F46" s="75"/>
      <c r="G46" s="61"/>
    </row>
    <row r="47" spans="1:7" ht="15">
      <c r="A47" s="14"/>
      <c r="B47" s="76" t="s">
        <v>465</v>
      </c>
      <c r="C47" s="75"/>
      <c r="D47" s="75"/>
      <c r="E47" s="75"/>
      <c r="F47" s="75"/>
      <c r="G47" s="14"/>
    </row>
    <row r="48" spans="1:7" ht="15">
      <c r="A48" s="14"/>
      <c r="B48" s="15" t="s">
        <v>419</v>
      </c>
      <c r="C48" s="16" t="s">
        <v>420</v>
      </c>
      <c r="D48" s="15" t="s">
        <v>421</v>
      </c>
      <c r="E48" s="15" t="s">
        <v>422</v>
      </c>
      <c r="F48" s="16" t="s">
        <v>423</v>
      </c>
      <c r="G48" s="14"/>
    </row>
    <row r="49" spans="1:7" ht="114">
      <c r="A49" s="69"/>
      <c r="B49" s="17" t="s">
        <v>466</v>
      </c>
      <c r="C49" s="36">
        <f>80</f>
        <v>80</v>
      </c>
      <c r="D49" s="17" t="s">
        <v>467</v>
      </c>
      <c r="E49" s="17" t="s">
        <v>468</v>
      </c>
      <c r="F49" s="33"/>
      <c r="G49" s="69"/>
    </row>
    <row r="50" spans="1:7" ht="99.75">
      <c r="A50" s="69"/>
      <c r="B50" s="17" t="s">
        <v>469</v>
      </c>
      <c r="C50" s="36">
        <f>0</f>
        <v>0</v>
      </c>
      <c r="D50" s="17" t="s">
        <v>470</v>
      </c>
      <c r="E50" s="17" t="s">
        <v>471</v>
      </c>
      <c r="F50" s="33"/>
      <c r="G50" s="69"/>
    </row>
    <row r="51" spans="1:7" ht="12.75">
      <c r="A51" s="61"/>
      <c r="B51" s="61"/>
      <c r="C51" s="61"/>
      <c r="D51" s="61"/>
      <c r="E51" s="61"/>
      <c r="F51" s="61"/>
      <c r="G51" s="61"/>
    </row>
    <row r="52" spans="1:7" ht="15">
      <c r="A52" s="14"/>
      <c r="B52" s="76" t="s">
        <v>432</v>
      </c>
      <c r="C52" s="75"/>
      <c r="D52" s="75"/>
      <c r="E52" s="75"/>
      <c r="F52" s="75"/>
      <c r="G52" s="14"/>
    </row>
    <row r="53" spans="1:7" ht="15">
      <c r="A53" s="14"/>
      <c r="B53" s="15" t="s">
        <v>419</v>
      </c>
      <c r="C53" s="16" t="s">
        <v>420</v>
      </c>
      <c r="D53" s="15" t="s">
        <v>421</v>
      </c>
      <c r="E53" s="15" t="s">
        <v>422</v>
      </c>
      <c r="F53" s="16" t="s">
        <v>423</v>
      </c>
      <c r="G53" s="14"/>
    </row>
    <row r="54" spans="1:7" ht="71.25">
      <c r="A54" s="69"/>
      <c r="B54" s="17" t="s">
        <v>433</v>
      </c>
      <c r="C54" s="36">
        <v>20</v>
      </c>
      <c r="D54" s="17" t="s">
        <v>472</v>
      </c>
      <c r="E54" s="17" t="s">
        <v>435</v>
      </c>
      <c r="F54" s="22"/>
      <c r="G54" s="69"/>
    </row>
    <row r="55" spans="1:7" ht="42.75">
      <c r="A55" s="69"/>
      <c r="B55" s="17" t="s">
        <v>436</v>
      </c>
      <c r="C55" s="36">
        <v>10</v>
      </c>
      <c r="D55" s="17" t="s">
        <v>473</v>
      </c>
      <c r="E55" s="17" t="s">
        <v>474</v>
      </c>
      <c r="F55" s="33"/>
      <c r="G55" s="69"/>
    </row>
    <row r="56" spans="1:7" ht="71.25">
      <c r="A56" s="69"/>
      <c r="B56" s="17" t="s">
        <v>439</v>
      </c>
      <c r="C56" s="36">
        <v>0</v>
      </c>
      <c r="D56" s="17" t="s">
        <v>475</v>
      </c>
      <c r="E56" s="17" t="s">
        <v>476</v>
      </c>
      <c r="F56" s="33"/>
      <c r="G56" s="69"/>
    </row>
    <row r="57" spans="1:7" ht="12.75">
      <c r="A57" s="61"/>
      <c r="B57" s="61"/>
      <c r="C57" s="61"/>
      <c r="D57" s="61"/>
      <c r="E57" s="61"/>
      <c r="F57" s="61"/>
      <c r="G57" s="61"/>
    </row>
    <row r="58" spans="1:7" ht="15">
      <c r="A58" s="14"/>
      <c r="B58" s="76" t="s">
        <v>477</v>
      </c>
      <c r="C58" s="75"/>
      <c r="D58" s="75"/>
      <c r="E58" s="75"/>
      <c r="F58" s="75"/>
      <c r="G58" s="14"/>
    </row>
    <row r="59" spans="1:7" ht="15">
      <c r="A59" s="14"/>
      <c r="B59" s="15" t="s">
        <v>419</v>
      </c>
      <c r="C59" s="16" t="s">
        <v>420</v>
      </c>
      <c r="D59" s="15" t="s">
        <v>421</v>
      </c>
      <c r="E59" s="15" t="s">
        <v>422</v>
      </c>
      <c r="F59" s="16" t="s">
        <v>423</v>
      </c>
      <c r="G59" s="14"/>
    </row>
    <row r="60" spans="1:7" ht="156.75">
      <c r="A60" s="69"/>
      <c r="B60" s="17" t="s">
        <v>478</v>
      </c>
      <c r="C60" s="36">
        <v>-20</v>
      </c>
      <c r="D60" s="17" t="s">
        <v>479</v>
      </c>
      <c r="E60" s="17" t="s">
        <v>480</v>
      </c>
      <c r="F60" s="22"/>
      <c r="G60" s="69"/>
    </row>
    <row r="61" spans="1:7" ht="85.5">
      <c r="A61" s="69"/>
      <c r="B61" s="17" t="s">
        <v>481</v>
      </c>
      <c r="C61" s="36">
        <v>-10</v>
      </c>
      <c r="D61" s="17" t="s">
        <v>482</v>
      </c>
      <c r="E61" s="17" t="s">
        <v>483</v>
      </c>
      <c r="F61" s="33"/>
      <c r="G61" s="69"/>
    </row>
    <row r="62" spans="1:7" ht="12.75">
      <c r="A62" s="61"/>
      <c r="B62" s="56" t="s">
        <v>484</v>
      </c>
      <c r="C62" s="61"/>
      <c r="D62" s="61"/>
      <c r="E62" s="61"/>
      <c r="F62" s="61"/>
      <c r="G62" s="61"/>
    </row>
    <row r="63" spans="1:7" ht="12.75">
      <c r="A63" s="61"/>
      <c r="B63" s="61"/>
      <c r="C63" s="61"/>
      <c r="D63" s="61"/>
      <c r="E63" s="61"/>
      <c r="F63" s="61"/>
      <c r="G63" s="61"/>
    </row>
    <row r="64" spans="1:7" ht="15">
      <c r="A64" s="14"/>
      <c r="B64" s="76" t="s">
        <v>485</v>
      </c>
      <c r="C64" s="75"/>
      <c r="D64" s="75"/>
      <c r="E64" s="75"/>
      <c r="F64" s="75"/>
      <c r="G64" s="14"/>
    </row>
    <row r="65" spans="1:7" ht="15">
      <c r="A65" s="14"/>
      <c r="B65" s="15" t="s">
        <v>419</v>
      </c>
      <c r="C65" s="16" t="s">
        <v>420</v>
      </c>
      <c r="D65" s="15" t="s">
        <v>421</v>
      </c>
      <c r="E65" s="15" t="s">
        <v>422</v>
      </c>
      <c r="F65" s="16" t="s">
        <v>423</v>
      </c>
      <c r="G65" s="14"/>
    </row>
    <row r="66" spans="1:7" ht="156.75">
      <c r="A66" s="69"/>
      <c r="B66" s="17" t="s">
        <v>486</v>
      </c>
      <c r="C66" s="36">
        <f>50</f>
        <v>50</v>
      </c>
      <c r="D66" s="17" t="s">
        <v>487</v>
      </c>
      <c r="E66" s="17" t="s">
        <v>488</v>
      </c>
      <c r="F66" s="33"/>
      <c r="G66" s="69"/>
    </row>
    <row r="67" spans="1:7" ht="28.5">
      <c r="A67" s="69"/>
      <c r="B67" s="17" t="s">
        <v>489</v>
      </c>
      <c r="C67" s="36">
        <v>0</v>
      </c>
      <c r="D67" s="17" t="s">
        <v>490</v>
      </c>
      <c r="E67" s="17"/>
      <c r="F67" s="33"/>
      <c r="G67" s="69"/>
    </row>
    <row r="68" spans="1:7" ht="57">
      <c r="A68" s="69"/>
      <c r="B68" s="17" t="s">
        <v>491</v>
      </c>
      <c r="C68" s="36">
        <v>-100</v>
      </c>
      <c r="D68" s="17" t="s">
        <v>492</v>
      </c>
      <c r="E68" s="17" t="s">
        <v>493</v>
      </c>
      <c r="F68" s="33"/>
      <c r="G68" s="69"/>
    </row>
    <row r="69" spans="1:7" ht="22.5" customHeight="1">
      <c r="A69" s="61"/>
      <c r="B69" s="61"/>
      <c r="C69" s="61"/>
      <c r="D69" s="61"/>
      <c r="E69" s="61"/>
      <c r="F69" s="61"/>
      <c r="G69" s="61"/>
    </row>
    <row r="70" spans="1:7" ht="21.75" customHeight="1">
      <c r="A70" s="38"/>
      <c r="B70" s="88" t="s">
        <v>494</v>
      </c>
      <c r="C70" s="75"/>
      <c r="D70" s="75"/>
      <c r="E70" s="75"/>
      <c r="F70" s="75"/>
      <c r="G70" s="38"/>
    </row>
    <row r="71" spans="1:7" ht="22.5" customHeight="1">
      <c r="A71" s="38"/>
      <c r="B71" s="39" t="s">
        <v>495</v>
      </c>
      <c r="C71" s="39"/>
      <c r="D71" s="39"/>
      <c r="E71" s="97" t="s">
        <v>496</v>
      </c>
      <c r="F71" s="75"/>
      <c r="G71" s="38"/>
    </row>
    <row r="72" spans="1:7" ht="22.5" customHeight="1">
      <c r="A72" s="38"/>
      <c r="B72" s="94" t="s">
        <v>497</v>
      </c>
      <c r="C72" s="75"/>
      <c r="D72" s="70" t="s">
        <v>498</v>
      </c>
      <c r="E72" s="95"/>
      <c r="F72" s="75"/>
      <c r="G72" s="38"/>
    </row>
    <row r="73" spans="1:7" ht="22.5" customHeight="1">
      <c r="A73" s="38"/>
      <c r="B73" s="96" t="s">
        <v>499</v>
      </c>
      <c r="C73" s="75"/>
      <c r="D73" s="40" t="s">
        <v>500</v>
      </c>
      <c r="E73" s="41" t="s">
        <v>430</v>
      </c>
      <c r="F73" s="42">
        <f>F18</f>
        <v>0</v>
      </c>
      <c r="G73" s="38"/>
    </row>
    <row r="74" spans="1:7" ht="22.5" customHeight="1">
      <c r="A74" s="69"/>
      <c r="B74" s="93" t="s">
        <v>501</v>
      </c>
      <c r="C74" s="75"/>
      <c r="D74" s="40" t="s">
        <v>502</v>
      </c>
      <c r="E74" s="41" t="s">
        <v>449</v>
      </c>
      <c r="F74" s="42">
        <f>F33</f>
        <v>0</v>
      </c>
      <c r="G74" s="69"/>
    </row>
    <row r="75" spans="1:7" ht="22.5" customHeight="1">
      <c r="A75" s="69"/>
      <c r="B75" s="91" t="s">
        <v>503</v>
      </c>
      <c r="C75" s="75"/>
      <c r="D75" s="40" t="s">
        <v>504</v>
      </c>
      <c r="E75" s="41" t="s">
        <v>505</v>
      </c>
      <c r="F75" s="42">
        <f>SUMIF(F39:F68,"=Y",C39:C68)</f>
        <v>0</v>
      </c>
      <c r="G75" s="69"/>
    </row>
    <row r="76" spans="1:7" ht="22.5" customHeight="1">
      <c r="A76" s="69"/>
      <c r="B76" s="92" t="s">
        <v>506</v>
      </c>
      <c r="C76" s="75"/>
      <c r="D76" s="40" t="s">
        <v>507</v>
      </c>
      <c r="E76" s="43"/>
      <c r="F76" s="42"/>
      <c r="G76" s="69"/>
    </row>
    <row r="77" spans="1:7" ht="22.5" customHeight="1">
      <c r="A77" s="69"/>
      <c r="B77" s="90" t="s">
        <v>508</v>
      </c>
      <c r="C77" s="75"/>
      <c r="D77" s="40" t="s">
        <v>509</v>
      </c>
      <c r="E77" s="43" t="s">
        <v>510</v>
      </c>
      <c r="F77" s="42">
        <f>IF(MIN(F18,F33,F75)&gt;0,MIN(F18,F33,F75),0)</f>
        <v>0</v>
      </c>
      <c r="G77" s="69"/>
    </row>
    <row r="78" spans="1:7" ht="12.75" customHeight="1">
      <c r="A78" s="69"/>
      <c r="B78" s="75"/>
      <c r="C78" s="75"/>
      <c r="D78" s="75"/>
      <c r="E78" s="75"/>
      <c r="F78" s="75"/>
      <c r="G78" s="69"/>
    </row>
    <row r="79" spans="1:7" ht="46.5" customHeight="1">
      <c r="A79" s="69"/>
      <c r="B79" s="89" t="s">
        <v>511</v>
      </c>
      <c r="C79" s="75"/>
      <c r="D79" s="75"/>
      <c r="E79" s="75"/>
      <c r="F79" s="75"/>
      <c r="G79" s="69"/>
    </row>
    <row r="80" spans="1:7" ht="12.75" customHeight="1">
      <c r="A80" s="38"/>
      <c r="B80" s="38"/>
      <c r="C80" s="38"/>
      <c r="D80" s="38"/>
      <c r="E80" s="38"/>
      <c r="F80" s="38"/>
      <c r="G80" s="38"/>
    </row>
    <row r="81" spans="1:7" ht="21.75" customHeight="1">
      <c r="A81" s="38"/>
      <c r="B81" s="88" t="s">
        <v>512</v>
      </c>
      <c r="C81" s="75"/>
      <c r="D81" s="75"/>
      <c r="E81" s="75"/>
      <c r="F81" s="75"/>
      <c r="G81" s="38"/>
    </row>
    <row r="82" spans="1:7" ht="46.5" customHeight="1">
      <c r="A82" s="38"/>
      <c r="B82" s="87" t="s">
        <v>513</v>
      </c>
      <c r="C82" s="75"/>
      <c r="D82" s="75"/>
      <c r="E82" s="75"/>
      <c r="F82" s="75"/>
      <c r="G82" s="38"/>
    </row>
    <row r="83" spans="1:7" ht="12.75">
      <c r="A83" s="61"/>
      <c r="B83" s="61"/>
      <c r="C83" s="61"/>
      <c r="D83" s="61"/>
      <c r="E83" s="61"/>
      <c r="F83" s="61"/>
      <c r="G83" s="61"/>
    </row>
    <row r="84" spans="1:7" ht="12.75">
      <c r="A84" s="61"/>
      <c r="B84" s="60" t="s">
        <v>514</v>
      </c>
      <c r="C84" s="61"/>
      <c r="D84" s="61"/>
      <c r="E84" s="61"/>
      <c r="F84" s="61"/>
      <c r="G84" s="61"/>
    </row>
    <row r="85" spans="1:7" ht="12.75">
      <c r="A85" s="61"/>
      <c r="B85" s="61"/>
      <c r="C85" s="61"/>
      <c r="D85" s="61"/>
      <c r="E85" s="61"/>
      <c r="F85" s="61"/>
      <c r="G85" s="61"/>
    </row>
    <row r="86" spans="1:7" ht="12.75">
      <c r="A86" s="61"/>
      <c r="B86" s="45"/>
      <c r="C86" s="61"/>
      <c r="D86" s="61"/>
      <c r="E86" s="61"/>
      <c r="F86" s="61"/>
      <c r="G86" s="61"/>
    </row>
    <row r="87" spans="1:7" ht="12.75">
      <c r="A87" s="61"/>
      <c r="B87" s="44" t="str">
        <f>HYPERLINK("https://creativecommons.org/licenses/by-sa/4.0/","This work is licensed under a Creative Commons Attribution-ShareAlike 4.0 International License.")</f>
        <v>This work is licensed under a Creative Commons Attribution-ShareAlike 4.0 International License.</v>
      </c>
      <c r="C87" s="61"/>
      <c r="D87" s="61"/>
      <c r="E87" s="61"/>
      <c r="F87" s="61"/>
      <c r="G87" s="61"/>
    </row>
    <row r="88" spans="1:7" ht="12.75">
      <c r="A88" s="61"/>
      <c r="B88" s="45"/>
      <c r="C88" s="61"/>
      <c r="D88" s="61"/>
      <c r="E88" s="61"/>
      <c r="F88" s="61"/>
      <c r="G88" s="61"/>
    </row>
  </sheetData>
  <mergeCells count="44">
    <mergeCell ref="B28:F28"/>
    <mergeCell ref="B32:F32"/>
    <mergeCell ref="B47:F47"/>
    <mergeCell ref="B46:F46"/>
    <mergeCell ref="B70:F70"/>
    <mergeCell ref="B64:F64"/>
    <mergeCell ref="B75:C75"/>
    <mergeCell ref="B76:C76"/>
    <mergeCell ref="B74:C74"/>
    <mergeCell ref="B33:E33"/>
    <mergeCell ref="B37:F37"/>
    <mergeCell ref="B36:F36"/>
    <mergeCell ref="B72:C72"/>
    <mergeCell ref="E72:F72"/>
    <mergeCell ref="B73:C73"/>
    <mergeCell ref="E71:F71"/>
    <mergeCell ref="B35:F35"/>
    <mergeCell ref="B34:F34"/>
    <mergeCell ref="B52:F52"/>
    <mergeCell ref="B58:F58"/>
    <mergeCell ref="E39:E43"/>
    <mergeCell ref="D39:D43"/>
    <mergeCell ref="B78:F78"/>
    <mergeCell ref="B82:F82"/>
    <mergeCell ref="B81:F81"/>
    <mergeCell ref="B79:F79"/>
    <mergeCell ref="B77:C77"/>
    <mergeCell ref="B17:F17"/>
    <mergeCell ref="B2:F2"/>
    <mergeCell ref="B1:F1"/>
    <mergeCell ref="B3:F3"/>
    <mergeCell ref="B4:F4"/>
    <mergeCell ref="B5:F5"/>
    <mergeCell ref="B7:F7"/>
    <mergeCell ref="B9:F9"/>
    <mergeCell ref="B8:F8"/>
    <mergeCell ref="B12:F12"/>
    <mergeCell ref="B13:F13"/>
    <mergeCell ref="B10:F10"/>
    <mergeCell ref="B22:F22"/>
    <mergeCell ref="B21:F21"/>
    <mergeCell ref="B18:E18"/>
    <mergeCell ref="B19:F19"/>
    <mergeCell ref="B27:F27"/>
  </mergeCells>
  <conditionalFormatting sqref="F18 F33 F73:F77">
    <cfRule type="cellIs" dxfId="7" priority="1" operator="lessThanOrEqual">
      <formula>0</formula>
    </cfRule>
  </conditionalFormatting>
  <conditionalFormatting sqref="F18 F33 F73:F77">
    <cfRule type="cellIs" dxfId="6" priority="2" operator="between">
      <formula>67</formula>
      <formula>99</formula>
    </cfRule>
  </conditionalFormatting>
  <conditionalFormatting sqref="F18 F33 F73:F77">
    <cfRule type="cellIs" dxfId="5" priority="3" operator="greaterThan">
      <formula>99</formula>
    </cfRule>
  </conditionalFormatting>
  <conditionalFormatting sqref="F18 F33 F73:F77">
    <cfRule type="cellIs" dxfId="4" priority="4" operator="between">
      <formula>1</formula>
      <formula>33</formula>
    </cfRule>
  </conditionalFormatting>
  <conditionalFormatting sqref="F18 F33 F73:F77">
    <cfRule type="cellIs" dxfId="3" priority="5" operator="between">
      <formula>34</formula>
      <formula>66</formula>
    </cfRule>
  </conditionalFormatting>
  <conditionalFormatting sqref="F15:F16 F24:F26 F30:F31 F39:F45 F49:F50 F54:F56 F60:F61 F66:F68">
    <cfRule type="containsText" dxfId="2" priority="6" operator="containsText" text="N">
      <formula>NOT(ISERROR(SEARCH(("N"),(F15))))</formula>
    </cfRule>
  </conditionalFormatting>
  <conditionalFormatting sqref="F15:F16 F24:F26 F30:F31 F39:F45 F49:F50 F54:F56 F60:F61 F66:F68">
    <cfRule type="cellIs" dxfId="1" priority="7" operator="equal">
      <formula>"Y"</formula>
    </cfRule>
  </conditionalFormatting>
  <conditionalFormatting sqref="F15:F16 F24:F26 F30:F31 F39:F45 F49:F50 F54:F56 F60:F61 F66:F68">
    <cfRule type="containsBlanks" dxfId="0" priority="8">
      <formula>LEN(TRIM(F15))=0</formula>
    </cfRule>
  </conditionalFormatting>
  <dataValidations count="1">
    <dataValidation type="list" allowBlank="1" showErrorMessage="1" sqref="F15:F16 F24:F26 F30:F31 F39:F45 F49:F50 F54:F56 F60:F61 F66:F68">
      <formula1>"Y,N"</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Scorecard</vt:lpstr>
      <vt:lpstr>Cryptum</vt:lpstr>
      <vt:lpstr>Securities Law Framework (Coinb</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revision/>
  <dcterms:created xsi:type="dcterms:W3CDTF">2017-09-19T19:53:55Z</dcterms:created>
  <dcterms:modified xsi:type="dcterms:W3CDTF">2017-11-14T15:50:38Z</dcterms:modified>
</cp:coreProperties>
</file>