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170" windowHeight="8055"/>
  </bookViews>
  <sheets>
    <sheet name="Scorecard" sheetId="1" r:id="rId1"/>
    <sheet name="Cryptum" sheetId="2" state="hidden" r:id="rId2"/>
    <sheet name="Securities Law Framework (Coinb" sheetId="3" state="hidden" r:id="rId3"/>
  </sheets>
  <calcPr calcId="125725"/>
</workbook>
</file>

<file path=xl/calcChain.xml><?xml version="1.0" encoding="utf-8"?>
<calcChain xmlns="http://schemas.openxmlformats.org/spreadsheetml/2006/main">
  <c r="F2" i="1"/>
  <c r="E2"/>
  <c r="D2"/>
  <c r="C2"/>
  <c r="B2"/>
  <c r="G2" l="1"/>
  <c r="B87" i="3" l="1"/>
  <c r="F75"/>
  <c r="C66"/>
  <c r="C50"/>
  <c r="C49"/>
  <c r="C45"/>
  <c r="C44"/>
  <c r="C43"/>
  <c r="C42"/>
  <c r="C41"/>
  <c r="C40"/>
  <c r="C39"/>
  <c r="F33"/>
  <c r="F74" s="1"/>
  <c r="C26"/>
  <c r="C25"/>
  <c r="C24"/>
  <c r="F18"/>
  <c r="C16"/>
  <c r="C15"/>
  <c r="B3"/>
  <c r="F44" i="2"/>
  <c r="E44"/>
  <c r="D44"/>
  <c r="C44"/>
  <c r="B44"/>
  <c r="F34"/>
  <c r="E34"/>
  <c r="D34"/>
  <c r="B34"/>
  <c r="C34"/>
  <c r="B28"/>
  <c r="C28"/>
  <c r="D28"/>
  <c r="E28"/>
  <c r="F28"/>
  <c r="B22"/>
  <c r="C22"/>
  <c r="D22"/>
  <c r="E22"/>
  <c r="F22"/>
  <c r="B16"/>
  <c r="C16"/>
  <c r="D16"/>
  <c r="E16"/>
  <c r="F16"/>
  <c r="B9"/>
  <c r="C9"/>
  <c r="D9"/>
  <c r="E9"/>
  <c r="F9"/>
  <c r="B3"/>
  <c r="C3"/>
  <c r="D3"/>
  <c r="E3"/>
  <c r="F3"/>
  <c r="F24" i="1"/>
  <c r="E24"/>
  <c r="D24"/>
  <c r="C24"/>
  <c r="B24"/>
  <c r="F19"/>
  <c r="E19"/>
  <c r="D19"/>
  <c r="C19"/>
  <c r="B19"/>
  <c r="F16"/>
  <c r="E16"/>
  <c r="D16"/>
  <c r="C16"/>
  <c r="B16"/>
  <c r="F12"/>
  <c r="E12"/>
  <c r="D12"/>
  <c r="C12"/>
  <c r="B12"/>
  <c r="F8"/>
  <c r="E8"/>
  <c r="D8"/>
  <c r="C8"/>
  <c r="B8"/>
  <c r="G22" i="2" l="1"/>
  <c r="G9"/>
  <c r="G44"/>
  <c r="G3"/>
  <c r="F77" i="3"/>
  <c r="G28" i="2"/>
  <c r="G34"/>
  <c r="G16"/>
  <c r="F73" i="3"/>
  <c r="G8" i="1"/>
  <c r="G24"/>
  <c r="G19"/>
  <c r="G16"/>
  <c r="G12"/>
  <c r="G52" i="2" l="1"/>
  <c r="G29" i="1"/>
</calcChain>
</file>

<file path=xl/sharedStrings.xml><?xml version="1.0" encoding="utf-8"?>
<sst xmlns="http://schemas.openxmlformats.org/spreadsheetml/2006/main" count="593" uniqueCount="538">
  <si>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</si>
  <si>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</si>
  <si>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</si>
  <si>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</si>
  <si>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</si>
  <si>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</si>
  <si>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</si>
  <si>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</si>
  <si>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</si>
  <si>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</si>
  <si>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</si>
  <si>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</si>
  <si>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Продукт не хуже существующих, но не отличается новаторством.</t>
  </si>
  <si>
    <t>Лучше чем некоторые альтернативы.</t>
  </si>
  <si>
    <t>Наличие в СМИ и на соцресурсах</t>
  </si>
  <si>
    <t>Сообщество</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</si>
  <si>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</si>
  <si>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</si>
  <si>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</si>
  <si>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</si>
  <si>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</si>
  <si>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Преимущество Blockchain</t>
  </si>
  <si>
    <t>Даёт ли технология блокчейн конкурентные преимущества продукту?</t>
  </si>
  <si>
    <t>Нет.</t>
  </si>
  <si>
    <t>Не даёт значимых преимуществ нет.</t>
  </si>
  <si>
    <t>Скорее да, чем нет.</t>
  </si>
  <si>
    <t>Токен в экосистеме</t>
  </si>
  <si>
    <t>Незначительное участие токена.</t>
  </si>
  <si>
    <t>Широкое использование токена, но не приносит существенной выгоды.</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</si>
  <si>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</si>
  <si>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</si>
  <si>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</si>
  <si>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</si>
  <si>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</si>
  <si>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</si>
  <si>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</si>
  <si>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Способствует активному развитию сферы деятельности.</t>
  </si>
  <si>
    <t>Революция в сфере.</t>
  </si>
  <si>
    <t>Whitepaper</t>
  </si>
  <si>
    <t>Информативность</t>
  </si>
  <si>
    <t>Охватывает ли он всю полноту проблемы и решения?</t>
  </si>
  <si>
    <t>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</si>
  <si>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</si>
  <si>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</si>
  <si>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</si>
  <si>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</si>
  <si>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</si>
  <si>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</si>
  <si>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</si>
  <si>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</si>
  <si>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</si>
  <si>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</si>
  <si>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</si>
  <si>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</si>
  <si>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</si>
  <si>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</si>
  <si>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</si>
  <si>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</si>
  <si>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</si>
  <si>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</si>
  <si>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</si>
  <si>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Конкретность и осуществимость</t>
  </si>
  <si>
    <t>Есть ли практический план развития и является ли он реалистичным?</t>
  </si>
  <si>
    <t>Нет, концепция дорожной карты отсутствует. Обман</t>
  </si>
  <si>
    <t>Дорожная карта присутствует, но не даёт предсовление о возможности реализации.</t>
  </si>
  <si>
    <t>Да, план развития кажется выполнимым.</t>
  </si>
  <si>
    <t>Да, предоставляется практический план развития. Проблемы по реализации решаются заранее.</t>
  </si>
  <si>
    <t>Стратегия. Долгосрочное видение</t>
  </si>
  <si>
    <t>Существует ли крупное долгосрочное видение?</t>
  </si>
  <si>
    <t>Планы развития не освещены. Обман</t>
  </si>
  <si>
    <t>Некоторые вопросы по реализации.</t>
  </si>
  <si>
    <t>Чёткое видение развития проекта.</t>
  </si>
  <si>
    <t>Долгосрочное и всеобъемлюещее видение.</t>
  </si>
  <si>
    <t>команда</t>
  </si>
  <si>
    <t>Учредители</t>
  </si>
  <si>
    <t>Мы знаем, кто они? У них есть профили LinkedIn? Насколько они уважаемы и профессиональны?</t>
  </si>
  <si>
    <t>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</si>
  <si>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</si>
  <si>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</si>
  <si>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</si>
  <si>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</si>
  <si>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</si>
  <si>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</si>
  <si>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Команда отсутствует.</t>
  </si>
  <si>
    <t>Данные и профессионолизм команды не удалось подтвердить через соцмедия.</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</si>
  <si>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</si>
  <si>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</si>
  <si>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</si>
  <si>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</si>
  <si>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</si>
  <si>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</si>
  <si>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</si>
  <si>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</si>
  <si>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</si>
  <si>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</si>
  <si>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</si>
  <si>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</si>
  <si>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Отсутствие юристов как советников так и в команде. Игнорирование юридического вопроса</t>
  </si>
  <si>
    <t>Присутствие юристов, но польза не ясна.</t>
  </si>
  <si>
    <t>Рассматрены лишь некоторые правовые вопросы.</t>
  </si>
  <si>
    <t>Расмотрено большинство юридических вопросов.</t>
  </si>
  <si>
    <t>Назначено правовое положение в команде.</t>
  </si>
  <si>
    <t>Детали ICO</t>
  </si>
  <si>
    <t>Мин/макс цели для сбора средств</t>
  </si>
  <si>
    <t>Прозрачны ли цели сбора средств?</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</si>
  <si>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</si>
  <si>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</si>
  <si>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</si>
  <si>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</si>
  <si>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</si>
  <si>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</si>
  <si>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</si>
  <si>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</si>
  <si>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</si>
  <si>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</si>
  <si>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</si>
  <si>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</si>
  <si>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Отсутствует.</t>
  </si>
  <si>
    <t>Инфомрмации представлено крайне мало, </t>
  </si>
  <si>
    <t>Замешательство, информация представлена не должным образом</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</si>
  <si>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</si>
  <si>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</si>
  <si>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</si>
  <si>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</si>
  <si>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</si>
  <si>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</si>
  <si>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</si>
  <si>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</si>
  <si>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</si>
  <si>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</si>
  <si>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</si>
  <si>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</si>
  <si>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</si>
  <si>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</si>
  <si>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</si>
  <si>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</si>
  <si>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</si>
  <si>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</si>
  <si>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</si>
  <si>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</si>
  <si>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</si>
  <si>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</si>
  <si>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</si>
  <si>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</si>
  <si>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</si>
  <si>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</si>
  <si>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</si>
  <si>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</si>
  <si>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</si>
  <si>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</si>
  <si>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</si>
  <si>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</si>
  <si>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</si>
  <si>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</si>
  <si>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</si>
  <si>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</si>
  <si>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</si>
  <si>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</si>
  <si>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</si>
  <si>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</si>
  <si>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</si>
  <si>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</si>
  <si>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</si>
  <si>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</si>
  <si>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</si>
  <si>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</si>
  <si>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</si>
  <si>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</si>
  <si>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</si>
  <si>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</si>
  <si>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</si>
  <si>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</si>
  <si>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</si>
  <si>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</si>
  <si>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</si>
  <si>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</si>
  <si>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</si>
  <si>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</si>
  <si>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</si>
  <si>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</si>
  <si>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</si>
  <si>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</si>
  <si>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</si>
  <si>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</si>
  <si>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</si>
  <si>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</si>
  <si>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</si>
  <si>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</si>
  <si>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</si>
  <si>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</si>
  <si>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</si>
  <si>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</si>
  <si>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</si>
  <si>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</si>
  <si>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</si>
  <si>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</si>
  <si>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</si>
  <si>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</si>
  <si>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</si>
  <si>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</si>
  <si>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</si>
  <si>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</si>
  <si>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</si>
  <si>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</si>
  <si>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</si>
  <si>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</si>
  <si>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</si>
  <si>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</si>
  <si>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</si>
  <si>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</si>
  <si>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</si>
  <si>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</si>
  <si>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</si>
  <si>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</si>
  <si>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</si>
  <si>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</si>
  <si>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</si>
  <si>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</si>
  <si>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</si>
  <si>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</si>
  <si>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</si>
  <si>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</si>
  <si>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</si>
  <si>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</si>
  <si>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</si>
  <si>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</si>
  <si>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</si>
  <si>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</si>
  <si>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</si>
  <si>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</si>
  <si>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</si>
  <si>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</si>
  <si>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</si>
  <si>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</si>
  <si>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</si>
  <si>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</si>
  <si>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</si>
  <si>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</si>
  <si>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</si>
  <si>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</si>
  <si>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</si>
  <si>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</si>
  <si>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</si>
  <si>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</si>
  <si>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</si>
  <si>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</si>
  <si>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</si>
  <si>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</si>
  <si>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</si>
  <si>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</si>
  <si>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</si>
  <si>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</si>
  <si>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</si>
  <si>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</si>
  <si>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</si>
  <si>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</si>
  <si>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</si>
  <si>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</si>
  <si>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</si>
  <si>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</si>
  <si>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</si>
  <si>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</si>
  <si>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</si>
  <si>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</si>
  <si>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</si>
  <si>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</si>
  <si>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</si>
  <si>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</si>
  <si>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</si>
  <si>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</si>
  <si>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</si>
  <si>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</si>
  <si>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</si>
  <si>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</si>
  <si>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</si>
  <si>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</si>
  <si>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</si>
  <si>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</si>
  <si>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</si>
  <si>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</si>
  <si>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</si>
  <si>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</si>
  <si>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</si>
  <si>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</si>
  <si>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</si>
  <si>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</si>
  <si>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</si>
  <si>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</si>
  <si>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</si>
  <si>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</si>
  <si>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</si>
  <si>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</si>
  <si>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</si>
  <si>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</si>
  <si>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</si>
  <si>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</si>
  <si>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</si>
  <si>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</si>
  <si>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</si>
  <si>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</si>
  <si>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</si>
  <si>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</si>
  <si>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</si>
  <si>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</si>
  <si>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</si>
  <si>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</si>
  <si>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</si>
  <si>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</si>
  <si>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</si>
  <si>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</si>
  <si>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</si>
  <si>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</si>
  <si>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</si>
  <si>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</si>
  <si>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</si>
  <si>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</si>
  <si>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</si>
  <si>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</si>
  <si>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</si>
  <si>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</si>
  <si>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</si>
  <si>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</si>
  <si>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</si>
  <si>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</si>
  <si>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</si>
  <si>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</si>
  <si>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</si>
  <si>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</si>
  <si>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</si>
  <si>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</si>
  <si>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</si>
  <si>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</si>
  <si>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</si>
  <si>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</si>
  <si>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</si>
  <si>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</si>
  <si>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</si>
  <si>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</si>
  <si>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</si>
  <si>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</si>
  <si>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</si>
  <si>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</si>
  <si>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</si>
  <si>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</si>
  <si>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</si>
  <si>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</si>
  <si>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</si>
  <si>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</si>
  <si>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</si>
  <si>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</si>
  <si>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</si>
  <si>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</si>
  <si>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</si>
  <si>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</si>
  <si>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</si>
  <si>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</si>
  <si>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</si>
  <si>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</si>
  <si>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</si>
  <si>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</si>
  <si>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</si>
  <si>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</si>
  <si>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</si>
  <si>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</si>
  <si>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</si>
  <si>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</si>
  <si>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</si>
  <si>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</si>
  <si>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</si>
  <si>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</si>
  <si>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</si>
  <si>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</si>
  <si>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</si>
  <si>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</si>
  <si>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</si>
  <si>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</si>
  <si>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</si>
  <si>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</si>
  <si>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</si>
  <si>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</si>
  <si>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</si>
  <si>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</si>
  <si>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</si>
  <si>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</si>
  <si>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</si>
  <si>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</si>
  <si>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</si>
  <si>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</si>
  <si>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</si>
  <si>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</si>
  <si>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</si>
  <si>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</si>
  <si>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</si>
  <si>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</si>
  <si>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</si>
  <si>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</si>
  <si>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</si>
  <si>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</si>
  <si>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</si>
  <si>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</si>
  <si>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</si>
  <si>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</si>
  <si>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</si>
  <si>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</si>
  <si>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</si>
  <si>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</si>
  <si>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</si>
  <si>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</si>
  <si>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</si>
  <si>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</si>
  <si>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</si>
  <si>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</si>
  <si>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</si>
  <si>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</si>
  <si>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</si>
  <si>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</si>
  <si>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</si>
  <si>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</si>
  <si>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</si>
  <si>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</si>
  <si>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</si>
  <si>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</si>
  <si>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</si>
  <si>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</si>
  <si>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</si>
  <si>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</si>
  <si>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</si>
  <si>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</si>
  <si>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</si>
  <si>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</si>
  <si>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</si>
  <si>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</si>
  <si>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</si>
  <si>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</si>
  <si>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</si>
  <si>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</si>
  <si>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</si>
  <si>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</si>
  <si>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</si>
  <si>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</si>
  <si>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</si>
  <si>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</si>
  <si>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</si>
  <si>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</si>
  <si>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</si>
  <si>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</si>
  <si>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</si>
  <si>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</si>
  <si>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</si>
  <si>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</si>
  <si>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</si>
  <si>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</si>
  <si>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</si>
  <si>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</si>
  <si>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</si>
  <si>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</si>
  <si>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</si>
  <si>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</si>
  <si>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</si>
  <si>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</si>
  <si>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</si>
  <si>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</si>
  <si>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</si>
  <si>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</si>
  <si>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</si>
  <si>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</si>
  <si>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</si>
  <si>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</si>
  <si>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</si>
  <si>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</si>
  <si>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</si>
  <si>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</si>
  <si>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</si>
  <si>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</si>
  <si>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</si>
  <si>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</si>
  <si>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</si>
  <si>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</si>
  <si>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</si>
  <si>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</si>
  <si>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</si>
  <si>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</si>
  <si>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</si>
  <si>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</si>
  <si>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</si>
  <si>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</si>
  <si>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</si>
  <si>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</si>
  <si>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</si>
  <si>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</si>
  <si>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</si>
  <si>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</si>
  <si>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</si>
  <si>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</si>
  <si>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</si>
  <si>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</si>
  <si>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</si>
  <si>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</si>
  <si>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</si>
  <si>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</si>
  <si>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</si>
  <si>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</si>
  <si>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</si>
  <si>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</si>
  <si>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</si>
  <si>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</si>
  <si>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</si>
  <si>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</si>
  <si>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</si>
  <si>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</si>
  <si>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</si>
  <si>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Исключительные отзывы.</t>
  </si>
  <si>
    <t>Положительные отзывы.</t>
  </si>
  <si>
    <t>В СМИ и соц. ресурсах нет большого интереса к проекту.</t>
  </si>
  <si>
    <t>Отзывы в СМИ и соц. ресурсах негативные либо интерес практически нулевой</t>
  </si>
  <si>
    <t>Информация изложена в доступной форме, в полном объёме</t>
  </si>
  <si>
    <t>Информация изложена в достаточном объёме, но остались некоторые вопросы</t>
  </si>
  <si>
    <t>Непрозрачность, необдуманность и отсутствие данных о максимальных целях.</t>
  </si>
  <si>
    <t>Плохой баланс максимальной и минимальной суммы. Отсутвтие данных о верхнем или нижнем пределе.</t>
  </si>
  <si>
    <t>Нет. Вопрос не проработан.</t>
  </si>
  <si>
    <t>Искользование блокчейн</t>
  </si>
  <si>
    <t>Имеет ли токен ценность для пользователя и платформы?</t>
  </si>
  <si>
    <t>Юридический статус продукта</t>
  </si>
  <si>
    <t>Насколько проработаны юридические вопросы (SEC, KYC и др.)</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</si>
  <si>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</si>
  <si>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</si>
  <si>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</si>
  <si>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Проработаны все ключевые юридические вопросы. Имеет легальный юридический статус</t>
  </si>
  <si>
    <t>Потенциал использования проекта обществом, кем может использоваться?</t>
  </si>
  <si>
    <t>Вопросы никак не затронуты. Обман</t>
  </si>
  <si>
    <t>Некоторые преимущества.</t>
  </si>
  <si>
    <t>Значительные преимущества.</t>
  </si>
  <si>
    <t>Статьи не найдены. Заинтересованность сообществом отсутствует.</t>
  </si>
  <si>
    <t>Популярность и отзывы в соц. сетях и СМИ?</t>
  </si>
  <si>
    <t>Значительные конкурентные преимущества. Отсутствие конкурентов</t>
  </si>
  <si>
    <t>Лучше чем большинство альтернатив. Малочисленные конкуренты</t>
  </si>
  <si>
    <t>Дорожная карта составлена и выглядит оптимистично. Но остаются много вопросов по реализации.</t>
  </si>
  <si>
    <t>Не чёткое описание развития проекта.</t>
  </si>
</sst>
</file>

<file path=xl/styles.xml><?xml version="1.0" encoding="utf-8"?>
<styleSheet xmlns="http://schemas.openxmlformats.org/spreadsheetml/2006/main">
  <numFmts count="1">
    <numFmt numFmtId="164" formatCode="0.0"/>
  </numFmts>
  <fonts count="25">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3">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3" fillId="2" borderId="0" xfId="0" applyFont="1" applyFill="1"/>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10" fillId="0" borderId="0" xfId="0" applyFont="1" applyAlignment="1"/>
    <xf numFmtId="0" fontId="0" fillId="0" borderId="0" xfId="0" applyAlignment="1"/>
    <xf numFmtId="0" fontId="3" fillId="2" borderId="0" xfId="0" applyFont="1" applyFill="1" applyAlignment="1"/>
    <xf numFmtId="0" fontId="0" fillId="0" borderId="0" xfId="0" applyFont="1" applyAlignment="1"/>
    <xf numFmtId="0" fontId="3" fillId="0" borderId="0" xfId="0" applyFont="1" applyAlignment="1"/>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0" fillId="0" borderId="0" xfId="0" applyFont="1" applyAlignment="1"/>
    <xf numFmtId="0" fontId="3" fillId="2" borderId="0" xfId="0" applyFont="1" applyFill="1" applyAlignment="1"/>
    <xf numFmtId="0" fontId="0" fillId="0" borderId="0" xfId="0" applyFont="1" applyAlignment="1"/>
    <xf numFmtId="0" fontId="0" fillId="0" borderId="0" xfId="0" applyFont="1" applyAlignment="1"/>
    <xf numFmtId="0" fontId="3" fillId="0" borderId="0" xfId="0" applyFont="1" applyAlignment="1"/>
    <xf numFmtId="0" fontId="3" fillId="2" borderId="0" xfId="0" applyFont="1" applyFill="1" applyAlignment="1"/>
    <xf numFmtId="0" fontId="0" fillId="0" borderId="0" xfId="0" applyFont="1" applyAlignment="1"/>
    <xf numFmtId="0" fontId="11" fillId="12" borderId="0" xfId="0" applyFont="1" applyFill="1" applyAlignment="1">
      <alignment wrapText="1"/>
    </xf>
    <xf numFmtId="0" fontId="3" fillId="0" borderId="0" xfId="0" applyFont="1" applyAlignment="1">
      <alignment wrapText="1"/>
    </xf>
    <xf numFmtId="0" fontId="9" fillId="10" borderId="0" xfId="0" applyFont="1" applyFill="1" applyAlignment="1"/>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13" fillId="0" borderId="0" xfId="0" applyFont="1" applyAlignment="1">
      <alignment horizontal="right" vertical="center" wrapText="1"/>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xf numFmtId="0" fontId="18" fillId="0" borderId="0" xfId="0" applyFont="1" applyAlignment="1">
      <alignment wrapText="1"/>
    </xf>
    <xf numFmtId="0" fontId="8" fillId="0" borderId="0" xfId="0" applyFont="1" applyAlignment="1">
      <alignment vertical="top" wrapText="1"/>
    </xf>
    <xf numFmtId="0" fontId="8" fillId="18" borderId="0" xfId="0" applyFont="1" applyFill="1" applyAlignment="1">
      <alignment horizontal="center" vertical="center"/>
    </xf>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4" fillId="0" borderId="0" xfId="0" applyFont="1"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a16="http://schemas.microsoft.com/office/drawing/2014/main" xmlns=""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B982"/>
  <sheetViews>
    <sheetView tabSelected="1" zoomScaleNormal="100" workbookViewId="0">
      <pane ySplit="1" topLeftCell="A8" activePane="bottomLeft" state="frozen"/>
      <selection pane="bottomLeft" activeCell="C14" sqref="C14"/>
    </sheetView>
  </sheetViews>
  <sheetFormatPr defaultColWidth="14.42578125" defaultRowHeight="15.75" customHeight="1"/>
  <cols>
    <col min="1" max="1" width="39.285156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c r="A2" s="13" t="s">
        <v>1</v>
      </c>
      <c r="B2" s="51">
        <f>SUM(B3:B7)</f>
        <v>1</v>
      </c>
      <c r="C2" s="51">
        <f>SUM(C3:C7)</f>
        <v>2</v>
      </c>
      <c r="D2" s="51">
        <f>SUM(D3:D7)</f>
        <v>2</v>
      </c>
      <c r="E2" s="51">
        <f>SUM(E3:E7)</f>
        <v>0</v>
      </c>
      <c r="F2" s="51">
        <f>SUM(F3:F7)</f>
        <v>0</v>
      </c>
      <c r="G2" s="20">
        <f>((B2*1)+(C2*2)+(D2*3)+(E2*4)+(F2*5))/SUM(B2:F2)</f>
        <v>2.2000000000000002</v>
      </c>
      <c r="H2" s="51"/>
      <c r="I2" s="51"/>
      <c r="J2" s="51"/>
      <c r="K2" s="51"/>
      <c r="L2" s="51"/>
      <c r="M2" s="51"/>
      <c r="N2" s="51"/>
      <c r="O2" s="51"/>
      <c r="P2" s="51"/>
      <c r="Q2" s="51"/>
      <c r="R2" s="51"/>
      <c r="S2" s="51"/>
      <c r="T2" s="51"/>
      <c r="U2" s="51"/>
      <c r="V2" s="51"/>
      <c r="W2" s="51"/>
      <c r="X2" s="51"/>
      <c r="Y2" s="51"/>
      <c r="Z2" s="51"/>
      <c r="AA2" s="51"/>
      <c r="AB2" s="51"/>
    </row>
    <row r="3" spans="1:28" ht="12.75">
      <c r="A3" s="60" t="s">
        <v>2</v>
      </c>
      <c r="B3" s="59"/>
      <c r="C3" s="60">
        <v>1</v>
      </c>
      <c r="D3" s="59"/>
      <c r="E3" s="59"/>
      <c r="F3" s="59"/>
      <c r="G3" s="76"/>
      <c r="H3" s="60" t="s">
        <v>3</v>
      </c>
      <c r="I3" s="60" t="s">
        <v>4</v>
      </c>
      <c r="J3" s="60" t="s">
        <v>5</v>
      </c>
      <c r="K3" s="60" t="s">
        <v>6</v>
      </c>
      <c r="L3" s="60" t="s">
        <v>7</v>
      </c>
      <c r="M3" s="60" t="s">
        <v>8</v>
      </c>
      <c r="N3" s="59"/>
      <c r="O3" s="59"/>
      <c r="P3" s="59"/>
      <c r="Q3" s="59"/>
      <c r="R3" s="59"/>
      <c r="S3" s="59"/>
      <c r="T3" s="59"/>
      <c r="U3" s="59"/>
      <c r="V3" s="59"/>
      <c r="W3" s="59"/>
      <c r="X3" s="59"/>
      <c r="Y3" s="59"/>
      <c r="Z3" s="59"/>
      <c r="AA3" s="59"/>
      <c r="AB3" s="59"/>
    </row>
    <row r="4" spans="1:28" ht="12.75">
      <c r="A4" s="46" t="s">
        <v>9</v>
      </c>
      <c r="B4" s="60"/>
      <c r="C4" s="59"/>
      <c r="D4" s="59">
        <v>1</v>
      </c>
      <c r="E4" s="59"/>
      <c r="F4" s="59"/>
      <c r="G4" s="76"/>
      <c r="H4" s="60" t="s">
        <v>10</v>
      </c>
      <c r="I4" s="60" t="s">
        <v>11</v>
      </c>
      <c r="J4" s="60" t="s">
        <v>12</v>
      </c>
      <c r="K4" s="60" t="s">
        <v>13</v>
      </c>
      <c r="L4" s="60" t="s">
        <v>535</v>
      </c>
      <c r="M4" s="60" t="s">
        <v>534</v>
      </c>
      <c r="N4" s="59"/>
      <c r="O4" s="59"/>
      <c r="P4" s="59"/>
      <c r="Q4" s="59"/>
      <c r="R4" s="59"/>
      <c r="S4" s="59"/>
      <c r="T4" s="59"/>
      <c r="U4" s="59"/>
      <c r="V4" s="59"/>
      <c r="W4" s="59"/>
      <c r="X4" s="59"/>
      <c r="Y4" s="59"/>
      <c r="Z4" s="59"/>
      <c r="AA4" s="59"/>
      <c r="AB4" s="59"/>
    </row>
    <row r="5" spans="1:28" s="50" customFormat="1" ht="12.75">
      <c r="A5" s="60" t="s">
        <v>14</v>
      </c>
      <c r="B5" s="59"/>
      <c r="C5" s="59">
        <v>1</v>
      </c>
      <c r="D5" s="59"/>
      <c r="E5" s="60"/>
      <c r="F5" s="59"/>
      <c r="G5" s="76"/>
      <c r="H5" s="46" t="s">
        <v>533</v>
      </c>
      <c r="I5" s="60" t="s">
        <v>532</v>
      </c>
      <c r="J5" s="60" t="s">
        <v>514</v>
      </c>
      <c r="K5" s="60" t="s">
        <v>513</v>
      </c>
      <c r="L5" s="60" t="s">
        <v>512</v>
      </c>
      <c r="M5" s="60" t="s">
        <v>511</v>
      </c>
      <c r="N5" s="59"/>
      <c r="O5" s="59"/>
      <c r="P5" s="59"/>
      <c r="Q5" s="59"/>
      <c r="R5" s="59"/>
      <c r="S5" s="59"/>
      <c r="T5" s="59"/>
      <c r="U5" s="59"/>
      <c r="V5" s="59"/>
      <c r="W5" s="59"/>
      <c r="X5" s="59"/>
      <c r="Y5" s="59"/>
      <c r="Z5" s="59"/>
      <c r="AA5" s="59"/>
      <c r="AB5" s="59"/>
    </row>
    <row r="6" spans="1:28" ht="12.75">
      <c r="A6" s="60" t="s">
        <v>15</v>
      </c>
      <c r="B6" s="59"/>
      <c r="C6" s="59"/>
      <c r="D6" s="60">
        <v>1</v>
      </c>
      <c r="E6" s="59"/>
      <c r="F6" s="71"/>
      <c r="G6" s="76"/>
      <c r="H6" s="46" t="s">
        <v>528</v>
      </c>
      <c r="I6" s="60" t="s">
        <v>16</v>
      </c>
      <c r="J6" s="60" t="s">
        <v>17</v>
      </c>
      <c r="K6" s="60" t="s">
        <v>18</v>
      </c>
      <c r="L6" s="60" t="s">
        <v>19</v>
      </c>
      <c r="M6" s="60" t="s">
        <v>20</v>
      </c>
      <c r="N6" s="59"/>
      <c r="O6" s="59"/>
      <c r="P6" s="59"/>
      <c r="Q6" s="59"/>
      <c r="R6" s="59"/>
      <c r="S6" s="59"/>
      <c r="T6" s="59"/>
      <c r="U6" s="59"/>
      <c r="V6" s="59"/>
      <c r="W6" s="59"/>
      <c r="X6" s="59"/>
      <c r="Y6" s="59"/>
      <c r="Z6" s="59"/>
      <c r="AA6" s="59"/>
      <c r="AB6" s="59"/>
    </row>
    <row r="7" spans="1:28" s="46" customFormat="1" ht="12.75">
      <c r="A7" s="46" t="s">
        <v>522</v>
      </c>
      <c r="B7" s="46">
        <v>1</v>
      </c>
      <c r="G7" s="72"/>
      <c r="H7" s="46" t="s">
        <v>523</v>
      </c>
      <c r="I7" s="46" t="s">
        <v>529</v>
      </c>
      <c r="J7" s="46" t="s">
        <v>524</v>
      </c>
      <c r="K7" s="46" t="s">
        <v>525</v>
      </c>
      <c r="L7" s="46" t="s">
        <v>526</v>
      </c>
      <c r="M7" s="46" t="s">
        <v>527</v>
      </c>
    </row>
    <row r="8" spans="1:28" ht="12.75">
      <c r="A8" s="47" t="s">
        <v>520</v>
      </c>
      <c r="B8" s="51">
        <f>SUM(B9:B11)</f>
        <v>0</v>
      </c>
      <c r="C8" s="51">
        <f>SUM(C9:C11)</f>
        <v>3</v>
      </c>
      <c r="D8" s="51">
        <f>SUM(D9:D11)</f>
        <v>0</v>
      </c>
      <c r="E8" s="51">
        <f>SUM(E9:E11)</f>
        <v>0</v>
      </c>
      <c r="F8" s="51">
        <f>SUM(F9:F11)</f>
        <v>0</v>
      </c>
      <c r="G8" s="20">
        <f>((B8*1)+(C8*2)+(D8*3)+(E8*4)+(F8*5))/SUM(B8:F8)</f>
        <v>2</v>
      </c>
      <c r="H8" s="51"/>
      <c r="I8" s="51"/>
      <c r="J8" s="51"/>
      <c r="K8" s="51"/>
      <c r="L8" s="51"/>
      <c r="M8" s="51"/>
      <c r="N8" s="51"/>
      <c r="O8" s="51"/>
      <c r="P8" s="51"/>
      <c r="Q8" s="51"/>
      <c r="R8" s="51"/>
      <c r="S8" s="51"/>
      <c r="T8" s="51"/>
      <c r="U8" s="51"/>
      <c r="V8" s="51"/>
      <c r="W8" s="51"/>
      <c r="X8" s="51"/>
      <c r="Y8" s="51"/>
      <c r="Z8" s="51"/>
      <c r="AA8" s="51"/>
      <c r="AB8" s="51"/>
    </row>
    <row r="9" spans="1:28" ht="12.75">
      <c r="A9" s="60" t="s">
        <v>21</v>
      </c>
      <c r="B9" s="59"/>
      <c r="C9" s="60">
        <v>1</v>
      </c>
      <c r="D9" s="59"/>
      <c r="E9" s="59"/>
      <c r="F9" s="59"/>
      <c r="G9" s="76"/>
      <c r="H9" s="46" t="s">
        <v>22</v>
      </c>
      <c r="I9" s="46" t="s">
        <v>23</v>
      </c>
      <c r="J9" s="46" t="s">
        <v>24</v>
      </c>
      <c r="K9" s="46" t="s">
        <v>25</v>
      </c>
      <c r="L9" s="46" t="s">
        <v>530</v>
      </c>
      <c r="M9" s="46" t="s">
        <v>531</v>
      </c>
      <c r="N9" s="59"/>
      <c r="O9" s="59"/>
      <c r="P9" s="59"/>
      <c r="Q9" s="59"/>
      <c r="R9" s="59"/>
      <c r="S9" s="59"/>
      <c r="T9" s="59"/>
      <c r="U9" s="59"/>
      <c r="V9" s="59"/>
      <c r="W9" s="59"/>
      <c r="X9" s="59"/>
      <c r="Y9" s="59"/>
      <c r="Z9" s="59"/>
      <c r="AA9" s="59"/>
      <c r="AB9" s="59"/>
    </row>
    <row r="10" spans="1:28" s="46" customFormat="1" ht="12.75">
      <c r="A10" s="46" t="s">
        <v>26</v>
      </c>
      <c r="C10" s="46">
        <v>1</v>
      </c>
      <c r="G10" s="77"/>
      <c r="H10" s="46" t="s">
        <v>521</v>
      </c>
      <c r="I10" s="46" t="s">
        <v>519</v>
      </c>
      <c r="J10" s="46" t="s">
        <v>27</v>
      </c>
      <c r="K10" s="46" t="s">
        <v>28</v>
      </c>
      <c r="L10" s="46" t="s">
        <v>29</v>
      </c>
      <c r="M10" s="46" t="s">
        <v>30</v>
      </c>
    </row>
    <row r="11" spans="1:28" ht="12.75">
      <c r="A11" s="46" t="s">
        <v>31</v>
      </c>
      <c r="B11" s="59"/>
      <c r="C11" s="59">
        <v>1</v>
      </c>
      <c r="D11" s="59"/>
      <c r="E11" s="60"/>
      <c r="F11" s="59"/>
      <c r="G11" s="77"/>
      <c r="H11" s="46" t="s">
        <v>32</v>
      </c>
      <c r="I11" s="46" t="s">
        <v>33</v>
      </c>
      <c r="J11" s="46" t="s">
        <v>34</v>
      </c>
      <c r="K11" s="46" t="s">
        <v>35</v>
      </c>
      <c r="L11" s="46" t="s">
        <v>36</v>
      </c>
      <c r="M11" s="46" t="s">
        <v>37</v>
      </c>
      <c r="N11" s="59"/>
      <c r="O11" s="59"/>
      <c r="P11" s="59"/>
      <c r="Q11" s="59"/>
      <c r="R11" s="59"/>
      <c r="S11" s="59"/>
      <c r="T11" s="59"/>
      <c r="U11" s="59"/>
      <c r="V11" s="59"/>
      <c r="W11" s="59"/>
      <c r="X11" s="59"/>
      <c r="Y11" s="59"/>
      <c r="Z11" s="59"/>
      <c r="AA11" s="59"/>
      <c r="AB11" s="59"/>
    </row>
    <row r="12" spans="1:28" ht="12.75">
      <c r="A12" s="13" t="s">
        <v>38</v>
      </c>
      <c r="B12" s="51">
        <f>SUM(B13:B15)</f>
        <v>1</v>
      </c>
      <c r="C12" s="51">
        <f>SUM(C13:C15)</f>
        <v>1</v>
      </c>
      <c r="D12" s="51">
        <f>SUM(D13:D15)</f>
        <v>1</v>
      </c>
      <c r="E12" s="51">
        <f>SUM(E13:E15)</f>
        <v>0</v>
      </c>
      <c r="F12" s="51">
        <f>SUM(F13:F15)</f>
        <v>0</v>
      </c>
      <c r="G12" s="20">
        <f>((B12*1)+(C12*2)+(D12*3)+(E12*4)+(F12*5))/SUM(B12:F12)</f>
        <v>2</v>
      </c>
      <c r="H12" s="51"/>
      <c r="I12" s="51"/>
      <c r="J12" s="51"/>
      <c r="K12" s="51"/>
      <c r="L12" s="51"/>
      <c r="M12" s="51"/>
      <c r="N12" s="51"/>
      <c r="O12" s="51"/>
      <c r="P12" s="51"/>
      <c r="Q12" s="51"/>
      <c r="R12" s="51"/>
      <c r="S12" s="51"/>
      <c r="T12" s="51"/>
      <c r="U12" s="51"/>
      <c r="V12" s="51"/>
      <c r="W12" s="51"/>
      <c r="X12" s="51"/>
      <c r="Y12" s="51"/>
      <c r="Z12" s="51"/>
      <c r="AA12" s="51"/>
      <c r="AB12" s="51"/>
    </row>
    <row r="13" spans="1:28" s="46" customFormat="1" ht="12.75">
      <c r="A13" s="46" t="s">
        <v>39</v>
      </c>
      <c r="B13" s="46">
        <v>1</v>
      </c>
      <c r="G13" s="76"/>
      <c r="H13" s="46" t="s">
        <v>40</v>
      </c>
      <c r="I13" s="46" t="s">
        <v>41</v>
      </c>
      <c r="J13" s="46" t="s">
        <v>42</v>
      </c>
      <c r="K13" s="46" t="s">
        <v>43</v>
      </c>
      <c r="L13" s="46" t="s">
        <v>44</v>
      </c>
      <c r="M13" s="46" t="s">
        <v>45</v>
      </c>
    </row>
    <row r="14" spans="1:28" ht="12.75">
      <c r="A14" s="46" t="s">
        <v>46</v>
      </c>
      <c r="B14" s="59"/>
      <c r="C14" s="59"/>
      <c r="D14" s="59">
        <v>1</v>
      </c>
      <c r="E14" s="59"/>
      <c r="F14" s="60"/>
      <c r="G14" s="77"/>
      <c r="H14" s="46" t="s">
        <v>47</v>
      </c>
      <c r="I14" s="46" t="s">
        <v>48</v>
      </c>
      <c r="J14" s="46" t="s">
        <v>49</v>
      </c>
      <c r="K14" s="46" t="s">
        <v>50</v>
      </c>
      <c r="L14" s="60" t="s">
        <v>51</v>
      </c>
      <c r="M14" s="46" t="s">
        <v>52</v>
      </c>
      <c r="N14" s="59"/>
      <c r="O14" s="59"/>
      <c r="P14" s="59"/>
      <c r="Q14" s="59"/>
      <c r="R14" s="59"/>
      <c r="S14" s="59"/>
      <c r="T14" s="59"/>
      <c r="U14" s="59"/>
      <c r="V14" s="59"/>
      <c r="W14" s="59"/>
      <c r="X14" s="59"/>
      <c r="Y14" s="59"/>
      <c r="Z14" s="59"/>
      <c r="AA14" s="59"/>
      <c r="AB14" s="59"/>
    </row>
    <row r="15" spans="1:28" ht="12.75">
      <c r="A15" s="60" t="s">
        <v>53</v>
      </c>
      <c r="B15" s="59"/>
      <c r="C15" s="59">
        <v>1</v>
      </c>
      <c r="D15" s="60"/>
      <c r="E15" s="59"/>
      <c r="F15" s="59"/>
      <c r="G15" s="77"/>
      <c r="H15" s="46" t="s">
        <v>54</v>
      </c>
      <c r="I15" s="46" t="s">
        <v>55</v>
      </c>
      <c r="J15" s="60" t="s">
        <v>56</v>
      </c>
      <c r="K15" s="60" t="s">
        <v>57</v>
      </c>
      <c r="L15" s="60" t="s">
        <v>58</v>
      </c>
      <c r="M15" s="60" t="s">
        <v>59</v>
      </c>
      <c r="N15" s="59"/>
      <c r="O15" s="59"/>
      <c r="P15" s="59"/>
      <c r="Q15" s="59"/>
      <c r="R15" s="59"/>
      <c r="S15" s="59"/>
      <c r="T15" s="59"/>
      <c r="U15" s="59"/>
      <c r="V15" s="59"/>
      <c r="W15" s="59"/>
      <c r="X15" s="59"/>
      <c r="Y15" s="59"/>
      <c r="Z15" s="59"/>
      <c r="AA15" s="59"/>
      <c r="AB15" s="59"/>
    </row>
    <row r="16" spans="1:28" ht="12.75">
      <c r="A16" s="47" t="s">
        <v>60</v>
      </c>
      <c r="B16" s="58">
        <f>SUM(B17:B18)</f>
        <v>0</v>
      </c>
      <c r="C16" s="58">
        <f>SUM(C17:C18)</f>
        <v>2</v>
      </c>
      <c r="D16" s="58">
        <f>SUM(D17:D18)</f>
        <v>0</v>
      </c>
      <c r="E16" s="58">
        <f>SUM(E17:E18)</f>
        <v>0</v>
      </c>
      <c r="F16" s="58">
        <f>SUM(F17:F18)</f>
        <v>0</v>
      </c>
      <c r="G16" s="20">
        <f>((B16*1)+(C16*2)+(D16*3)+(E16*4)+(F16*5))/SUM(B16:F16)</f>
        <v>2</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61</v>
      </c>
      <c r="B17" s="59"/>
      <c r="C17" s="59">
        <v>1</v>
      </c>
      <c r="D17" s="59"/>
      <c r="E17" s="60"/>
      <c r="F17" s="59"/>
      <c r="G17" s="76"/>
      <c r="H17" s="60" t="s">
        <v>62</v>
      </c>
      <c r="I17" s="60" t="s">
        <v>63</v>
      </c>
      <c r="J17" s="60" t="s">
        <v>64</v>
      </c>
      <c r="K17" s="60" t="s">
        <v>536</v>
      </c>
      <c r="L17" s="60" t="s">
        <v>65</v>
      </c>
      <c r="M17" s="60" t="s">
        <v>66</v>
      </c>
      <c r="N17" s="59"/>
      <c r="O17" s="59"/>
      <c r="P17" s="59"/>
      <c r="Q17" s="59"/>
      <c r="R17" s="59"/>
      <c r="S17" s="59"/>
      <c r="T17" s="59"/>
      <c r="U17" s="59"/>
      <c r="V17" s="59"/>
      <c r="W17" s="59"/>
      <c r="X17" s="59"/>
      <c r="Y17" s="59"/>
      <c r="Z17" s="59"/>
      <c r="AA17" s="59"/>
      <c r="AB17" s="59"/>
    </row>
    <row r="18" spans="1:28" ht="12.75">
      <c r="A18" s="60" t="s">
        <v>67</v>
      </c>
      <c r="B18" s="59"/>
      <c r="C18" s="73">
        <v>1</v>
      </c>
      <c r="D18" s="59"/>
      <c r="E18" s="59"/>
      <c r="F18" s="60"/>
      <c r="G18" s="77"/>
      <c r="H18" s="60" t="s">
        <v>68</v>
      </c>
      <c r="I18" s="60" t="s">
        <v>69</v>
      </c>
      <c r="J18" s="60" t="s">
        <v>537</v>
      </c>
      <c r="K18" s="60" t="s">
        <v>70</v>
      </c>
      <c r="L18" s="60" t="s">
        <v>71</v>
      </c>
      <c r="M18" s="60" t="s">
        <v>72</v>
      </c>
      <c r="N18" s="59"/>
      <c r="O18" s="59"/>
      <c r="P18" s="59"/>
      <c r="Q18" s="59"/>
      <c r="R18" s="59"/>
      <c r="S18" s="59"/>
      <c r="T18" s="59"/>
      <c r="U18" s="59"/>
      <c r="V18" s="59"/>
      <c r="W18" s="59"/>
      <c r="X18" s="59"/>
      <c r="Y18" s="59"/>
      <c r="Z18" s="59"/>
      <c r="AA18" s="59"/>
      <c r="AB18" s="59"/>
    </row>
    <row r="19" spans="1:28" ht="12.75">
      <c r="A19" s="47" t="s">
        <v>73</v>
      </c>
      <c r="B19" s="51">
        <f>SUM(B20:B23)</f>
        <v>3</v>
      </c>
      <c r="C19" s="51">
        <f>SUM(C20:C23)</f>
        <v>1</v>
      </c>
      <c r="D19" s="51">
        <f>SUM(D20:D23)</f>
        <v>0</v>
      </c>
      <c r="E19" s="51">
        <f>SUM(E20:E23)</f>
        <v>0</v>
      </c>
      <c r="F19" s="51">
        <f>SUM(F20:F23)</f>
        <v>0</v>
      </c>
      <c r="G19" s="20">
        <f>((B19*1)+(C19*2)+(D19*3)+(E19*4)+(F19*5))/SUM(B19:F19)</f>
        <v>1.25</v>
      </c>
      <c r="H19" s="51"/>
      <c r="I19" s="51"/>
      <c r="J19" s="51"/>
      <c r="K19" s="51"/>
      <c r="L19" s="51"/>
      <c r="M19" s="51"/>
      <c r="N19" s="51"/>
      <c r="O19" s="51"/>
      <c r="P19" s="51"/>
      <c r="Q19" s="51"/>
      <c r="R19" s="51"/>
      <c r="S19" s="51"/>
      <c r="T19" s="51"/>
      <c r="U19" s="51"/>
      <c r="V19" s="51"/>
      <c r="W19" s="51"/>
      <c r="X19" s="51"/>
      <c r="Y19" s="51"/>
      <c r="Z19" s="51"/>
      <c r="AA19" s="51"/>
      <c r="AB19" s="51"/>
    </row>
    <row r="20" spans="1:28" ht="12.75">
      <c r="A20" s="60" t="s">
        <v>74</v>
      </c>
      <c r="B20" s="59"/>
      <c r="C20" s="74">
        <v>1</v>
      </c>
      <c r="D20" s="59"/>
      <c r="E20" s="60"/>
      <c r="F20" s="59"/>
      <c r="G20" s="76"/>
      <c r="H20" s="46" t="s">
        <v>75</v>
      </c>
      <c r="I20" s="60" t="s">
        <v>76</v>
      </c>
      <c r="J20" s="60" t="s">
        <v>77</v>
      </c>
      <c r="K20" s="60" t="s">
        <v>78</v>
      </c>
      <c r="L20" s="60" t="s">
        <v>79</v>
      </c>
      <c r="M20" s="60" t="s">
        <v>80</v>
      </c>
      <c r="N20" s="59"/>
      <c r="O20" s="59"/>
      <c r="P20" s="59"/>
      <c r="Q20" s="59"/>
      <c r="R20" s="59"/>
      <c r="S20" s="59"/>
      <c r="T20" s="59"/>
      <c r="U20" s="59"/>
      <c r="V20" s="59"/>
      <c r="W20" s="59"/>
      <c r="X20" s="59"/>
      <c r="Y20" s="59"/>
      <c r="Z20" s="59"/>
      <c r="AA20" s="59"/>
      <c r="AB20" s="59"/>
    </row>
    <row r="21" spans="1:28" ht="12.75">
      <c r="A21" s="60" t="s">
        <v>81</v>
      </c>
      <c r="B21" s="59">
        <v>1</v>
      </c>
      <c r="C21" s="59"/>
      <c r="D21" s="59"/>
      <c r="E21" s="60"/>
      <c r="F21" s="59"/>
      <c r="G21" s="77"/>
      <c r="H21" s="46" t="s">
        <v>82</v>
      </c>
      <c r="I21" s="60" t="s">
        <v>83</v>
      </c>
      <c r="J21" s="60" t="s">
        <v>84</v>
      </c>
      <c r="K21" s="60" t="s">
        <v>85</v>
      </c>
      <c r="L21" s="60" t="s">
        <v>86</v>
      </c>
      <c r="M21" s="60" t="s">
        <v>87</v>
      </c>
      <c r="N21" s="59"/>
      <c r="O21" s="59"/>
      <c r="P21" s="59"/>
      <c r="Q21" s="59"/>
      <c r="R21" s="59"/>
      <c r="S21" s="59"/>
      <c r="T21" s="59"/>
      <c r="U21" s="59"/>
      <c r="V21" s="59"/>
      <c r="W21" s="59"/>
      <c r="X21" s="59"/>
      <c r="Y21" s="59"/>
      <c r="Z21" s="59"/>
      <c r="AA21" s="59"/>
      <c r="AB21" s="59"/>
    </row>
    <row r="22" spans="1:28" ht="12.75">
      <c r="A22" s="46" t="s">
        <v>88</v>
      </c>
      <c r="B22" s="59">
        <v>1</v>
      </c>
      <c r="C22" s="59"/>
      <c r="D22" s="60"/>
      <c r="E22" s="59"/>
      <c r="F22" s="59"/>
      <c r="G22" s="77"/>
      <c r="H22" s="46" t="s">
        <v>89</v>
      </c>
      <c r="I22" s="60" t="s">
        <v>90</v>
      </c>
      <c r="J22" s="60" t="s">
        <v>91</v>
      </c>
      <c r="K22" s="60" t="s">
        <v>92</v>
      </c>
      <c r="L22" s="60" t="s">
        <v>93</v>
      </c>
      <c r="M22" s="60" t="s">
        <v>94</v>
      </c>
      <c r="N22" s="59"/>
      <c r="O22" s="59"/>
      <c r="P22" s="59"/>
      <c r="Q22" s="59"/>
      <c r="R22" s="59"/>
      <c r="S22" s="59"/>
      <c r="T22" s="59"/>
      <c r="U22" s="59"/>
      <c r="V22" s="59"/>
      <c r="W22" s="59"/>
      <c r="X22" s="59"/>
      <c r="Y22" s="59"/>
      <c r="Z22" s="59"/>
      <c r="AA22" s="59"/>
      <c r="AB22" s="59"/>
    </row>
    <row r="23" spans="1:28" s="52" customFormat="1" ht="12.75">
      <c r="A23" s="52" t="s">
        <v>95</v>
      </c>
      <c r="B23" s="52">
        <v>1</v>
      </c>
      <c r="G23" s="53"/>
      <c r="H23" s="52" t="s">
        <v>96</v>
      </c>
      <c r="I23" s="52" t="s">
        <v>97</v>
      </c>
      <c r="J23" s="52" t="s">
        <v>98</v>
      </c>
      <c r="K23" s="52" t="s">
        <v>99</v>
      </c>
      <c r="L23" s="52" t="s">
        <v>100</v>
      </c>
      <c r="M23" s="46" t="s">
        <v>101</v>
      </c>
    </row>
    <row r="24" spans="1:28" ht="12.75">
      <c r="A24" s="47" t="s">
        <v>102</v>
      </c>
      <c r="B24" s="51">
        <f>SUM(B25:B27)</f>
        <v>0</v>
      </c>
      <c r="C24" s="51">
        <f>SUM(C25:C27)</f>
        <v>3</v>
      </c>
      <c r="D24" s="51">
        <f>SUM(D25:D27)</f>
        <v>0</v>
      </c>
      <c r="E24" s="51">
        <f>SUM(E25:E27)</f>
        <v>0</v>
      </c>
      <c r="F24" s="51">
        <f>SUM(F25:F27)</f>
        <v>0</v>
      </c>
      <c r="G24" s="20">
        <f>((B24*1)+(C24*2)+(D24*3)+(E24*4)+(F24*5))/SUM(B24:F24)</f>
        <v>2</v>
      </c>
      <c r="H24" s="51"/>
      <c r="I24" s="51"/>
      <c r="J24" s="51"/>
      <c r="K24" s="51"/>
      <c r="L24" s="51"/>
      <c r="M24" s="51"/>
      <c r="N24" s="51"/>
      <c r="O24" s="51"/>
      <c r="P24" s="51"/>
      <c r="Q24" s="51"/>
      <c r="R24" s="51"/>
      <c r="S24" s="51"/>
      <c r="T24" s="51"/>
      <c r="U24" s="51"/>
      <c r="V24" s="51"/>
      <c r="W24" s="51"/>
      <c r="X24" s="51"/>
      <c r="Y24" s="51"/>
      <c r="Z24" s="51"/>
      <c r="AA24" s="51"/>
      <c r="AB24" s="51"/>
    </row>
    <row r="25" spans="1:28" ht="12.75">
      <c r="A25" s="60" t="s">
        <v>103</v>
      </c>
      <c r="B25" s="59"/>
      <c r="C25" s="59">
        <v>1</v>
      </c>
      <c r="D25" s="60"/>
      <c r="E25" s="59"/>
      <c r="F25" s="71"/>
      <c r="G25" s="76"/>
      <c r="H25" s="46" t="s">
        <v>104</v>
      </c>
      <c r="I25" s="60" t="s">
        <v>517</v>
      </c>
      <c r="J25" s="60" t="s">
        <v>518</v>
      </c>
      <c r="K25" s="60" t="s">
        <v>105</v>
      </c>
      <c r="L25" s="60" t="s">
        <v>106</v>
      </c>
      <c r="M25" s="60" t="s">
        <v>107</v>
      </c>
      <c r="N25" s="59"/>
      <c r="O25" s="59"/>
      <c r="P25" s="59"/>
      <c r="Q25" s="59"/>
      <c r="R25" s="59"/>
      <c r="S25" s="59"/>
      <c r="T25" s="59"/>
      <c r="U25" s="59"/>
      <c r="V25" s="59"/>
      <c r="W25" s="59"/>
      <c r="X25" s="59"/>
      <c r="Y25" s="59"/>
      <c r="Z25" s="59"/>
      <c r="AA25" s="59"/>
      <c r="AB25" s="59"/>
    </row>
    <row r="26" spans="1:28" ht="12.75">
      <c r="A26" s="57" t="s">
        <v>108</v>
      </c>
      <c r="B26" s="59"/>
      <c r="C26" s="59">
        <v>1</v>
      </c>
      <c r="D26" s="59"/>
      <c r="E26" s="60"/>
      <c r="F26" s="59"/>
      <c r="G26" s="77"/>
      <c r="H26" s="54" t="s">
        <v>109</v>
      </c>
      <c r="I26" s="60" t="s">
        <v>110</v>
      </c>
      <c r="J26" s="60" t="s">
        <v>111</v>
      </c>
      <c r="K26" s="60" t="s">
        <v>112</v>
      </c>
      <c r="L26" s="60" t="s">
        <v>113</v>
      </c>
      <c r="M26" s="60" t="s">
        <v>114</v>
      </c>
      <c r="N26" s="59"/>
      <c r="O26" s="59"/>
      <c r="P26" s="59"/>
      <c r="Q26" s="59"/>
      <c r="R26" s="59"/>
      <c r="S26" s="59"/>
      <c r="T26" s="59"/>
      <c r="U26" s="59"/>
      <c r="V26" s="59"/>
      <c r="W26" s="59"/>
      <c r="X26" s="59"/>
      <c r="Y26" s="59"/>
      <c r="Z26" s="59"/>
      <c r="AA26" s="59"/>
      <c r="AB26" s="59"/>
    </row>
    <row r="27" spans="1:28" s="52" customFormat="1" ht="12.75">
      <c r="A27" s="52" t="s">
        <v>115</v>
      </c>
      <c r="C27" s="52">
        <v>1</v>
      </c>
      <c r="G27" s="77"/>
      <c r="H27" s="52" t="s">
        <v>116</v>
      </c>
      <c r="I27" s="52" t="s">
        <v>117</v>
      </c>
      <c r="J27" s="52" t="s">
        <v>118</v>
      </c>
      <c r="K27" s="52" t="s">
        <v>119</v>
      </c>
      <c r="L27" s="52" t="s">
        <v>516</v>
      </c>
      <c r="M27" s="52" t="s">
        <v>515</v>
      </c>
    </row>
    <row r="28" spans="1:28" ht="12.75">
      <c r="A28" s="12"/>
      <c r="B28" s="37"/>
      <c r="C28" s="37"/>
      <c r="D28" s="37"/>
      <c r="E28" s="37"/>
      <c r="F28" s="37"/>
      <c r="G28" s="48"/>
      <c r="H28" s="12"/>
      <c r="I28" s="37"/>
      <c r="J28" s="37"/>
      <c r="K28" s="37"/>
      <c r="L28" s="37"/>
      <c r="M28" s="37"/>
      <c r="N28" s="37"/>
      <c r="O28" s="37"/>
      <c r="P28" s="37"/>
      <c r="Q28" s="37"/>
      <c r="R28" s="37"/>
      <c r="S28" s="37"/>
      <c r="T28" s="37"/>
      <c r="U28" s="37"/>
      <c r="V28" s="37"/>
      <c r="W28" s="37"/>
      <c r="X28" s="37"/>
      <c r="Y28" s="37"/>
      <c r="Z28" s="37"/>
      <c r="AA28" s="37"/>
      <c r="AB28" s="37"/>
    </row>
    <row r="29" spans="1:28" ht="12.75">
      <c r="A29" s="47" t="s">
        <v>120</v>
      </c>
      <c r="B29" s="51"/>
      <c r="C29" s="51"/>
      <c r="D29" s="51"/>
      <c r="E29" s="51"/>
      <c r="F29" s="51"/>
      <c r="G29" s="20">
        <f>SUM(G2,G8,G12,G16,G19,G24)/ 6</f>
        <v>1.9083333333333332</v>
      </c>
      <c r="H29" s="51"/>
      <c r="I29" s="51"/>
      <c r="J29" s="51"/>
      <c r="K29" s="51"/>
      <c r="L29" s="51"/>
      <c r="M29" s="51"/>
      <c r="N29" s="51"/>
      <c r="O29" s="51"/>
      <c r="P29" s="51"/>
      <c r="Q29" s="51"/>
      <c r="R29" s="51"/>
      <c r="S29" s="51"/>
      <c r="T29" s="51"/>
      <c r="U29" s="51"/>
      <c r="V29" s="51"/>
      <c r="W29" s="51"/>
      <c r="X29" s="51"/>
      <c r="Y29" s="51"/>
      <c r="Z29" s="51"/>
      <c r="AA29" s="51"/>
      <c r="AB29" s="51"/>
    </row>
    <row r="30" spans="1:28" ht="12.75">
      <c r="A30" s="37"/>
      <c r="B30" s="37"/>
      <c r="C30" s="37"/>
      <c r="D30" s="37"/>
      <c r="E30" s="37"/>
      <c r="F30" s="37"/>
      <c r="G30" s="12"/>
      <c r="H30" s="37"/>
      <c r="I30" s="37"/>
      <c r="J30" s="37"/>
      <c r="K30" s="37"/>
      <c r="L30" s="37"/>
      <c r="M30" s="37"/>
      <c r="N30" s="37"/>
      <c r="O30" s="37"/>
      <c r="P30" s="37"/>
      <c r="Q30" s="37"/>
      <c r="R30" s="37"/>
      <c r="S30" s="37"/>
      <c r="T30" s="37"/>
      <c r="U30" s="37"/>
      <c r="V30" s="37"/>
      <c r="W30" s="37"/>
      <c r="X30" s="37"/>
      <c r="Y30" s="37"/>
      <c r="Z30" s="37"/>
      <c r="AA30" s="37"/>
      <c r="AB30" s="37"/>
    </row>
    <row r="31" spans="1:28" ht="12.75">
      <c r="A31" s="75"/>
      <c r="B31" s="75"/>
      <c r="C31" s="75"/>
      <c r="D31" s="75"/>
      <c r="E31" s="75"/>
      <c r="F31" s="75"/>
      <c r="G31" s="75"/>
      <c r="H31" s="75"/>
      <c r="I31" s="75"/>
      <c r="J31" s="75"/>
      <c r="K31" s="75"/>
      <c r="L31" s="75"/>
      <c r="M31" s="59"/>
      <c r="N31" s="59"/>
      <c r="O31" s="59"/>
      <c r="P31" s="59"/>
      <c r="Q31" s="59"/>
      <c r="R31" s="59"/>
      <c r="S31" s="59"/>
      <c r="T31" s="59"/>
      <c r="U31" s="59"/>
      <c r="V31" s="59"/>
      <c r="W31" s="59"/>
      <c r="X31" s="59"/>
      <c r="Y31" s="59"/>
      <c r="Z31" s="59"/>
      <c r="AA31" s="59"/>
      <c r="AB31" s="59"/>
    </row>
    <row r="32" spans="1:28" ht="15.75" customHeight="1">
      <c r="A32" s="75"/>
      <c r="B32" s="75"/>
      <c r="C32" s="75"/>
      <c r="D32" s="75"/>
      <c r="E32" s="75"/>
      <c r="F32" s="75"/>
      <c r="G32" s="75"/>
      <c r="H32" s="75"/>
      <c r="I32" s="75"/>
      <c r="J32" s="75"/>
      <c r="K32" s="75"/>
      <c r="L32" s="75"/>
    </row>
    <row r="33" spans="1:12" ht="15.75" customHeight="1">
      <c r="A33" s="75"/>
      <c r="B33" s="75"/>
      <c r="C33" s="75"/>
      <c r="D33" s="75"/>
      <c r="E33" s="75"/>
      <c r="F33" s="75"/>
      <c r="G33" s="75"/>
      <c r="H33" s="75"/>
      <c r="I33" s="75"/>
      <c r="J33" s="75"/>
      <c r="K33" s="75"/>
      <c r="L33" s="75"/>
    </row>
    <row r="34" spans="1:12" ht="15.75" customHeight="1">
      <c r="A34" s="75"/>
      <c r="B34" s="75"/>
      <c r="C34" s="75"/>
      <c r="D34" s="75"/>
      <c r="E34" s="75"/>
      <c r="F34" s="75"/>
      <c r="G34" s="75"/>
      <c r="H34" s="75"/>
      <c r="I34" s="75"/>
      <c r="J34" s="75"/>
      <c r="K34" s="75"/>
      <c r="L34" s="75"/>
    </row>
    <row r="35" spans="1:12" ht="15.75" customHeight="1">
      <c r="A35" s="75"/>
      <c r="B35" s="75"/>
      <c r="C35" s="75"/>
      <c r="D35" s="75"/>
      <c r="E35" s="75"/>
      <c r="F35" s="75"/>
      <c r="G35" s="75"/>
      <c r="H35" s="75"/>
      <c r="I35" s="75"/>
      <c r="J35" s="75"/>
      <c r="K35" s="75"/>
      <c r="L35" s="75"/>
    </row>
    <row r="36" spans="1:12" ht="15.75" customHeight="1">
      <c r="A36" s="75"/>
      <c r="B36" s="75"/>
      <c r="C36" s="75"/>
      <c r="D36" s="75"/>
      <c r="E36" s="75"/>
      <c r="F36" s="75"/>
      <c r="G36" s="75"/>
      <c r="H36" s="75"/>
      <c r="I36" s="75"/>
      <c r="J36" s="75"/>
      <c r="K36" s="75"/>
      <c r="L36" s="75"/>
    </row>
    <row r="37" spans="1:12" ht="15.75" customHeight="1">
      <c r="A37" s="75"/>
      <c r="B37" s="75"/>
      <c r="C37" s="75"/>
      <c r="D37" s="75"/>
      <c r="E37" s="75"/>
      <c r="F37" s="75"/>
      <c r="G37" s="75"/>
      <c r="H37" s="75"/>
      <c r="I37" s="75"/>
      <c r="J37" s="75"/>
      <c r="K37" s="75"/>
      <c r="L37" s="75"/>
    </row>
    <row r="38" spans="1:12" ht="15.75" customHeight="1">
      <c r="A38" s="75"/>
      <c r="B38" s="75"/>
      <c r="C38" s="75"/>
      <c r="D38" s="75"/>
      <c r="E38" s="75"/>
      <c r="F38" s="75"/>
      <c r="G38" s="75"/>
      <c r="H38" s="75"/>
      <c r="I38" s="75"/>
      <c r="J38" s="75"/>
      <c r="K38" s="75"/>
      <c r="L38" s="75"/>
    </row>
    <row r="39" spans="1:12" ht="15.75" customHeight="1">
      <c r="A39" s="75"/>
      <c r="B39" s="75"/>
      <c r="C39" s="75"/>
      <c r="D39" s="75"/>
      <c r="E39" s="75"/>
      <c r="F39" s="75"/>
      <c r="G39" s="75"/>
      <c r="H39" s="75"/>
      <c r="I39" s="75"/>
      <c r="J39" s="75"/>
      <c r="K39" s="75"/>
      <c r="L39" s="75"/>
    </row>
    <row r="40" spans="1:12" ht="15.75" customHeight="1">
      <c r="A40" s="75"/>
      <c r="B40" s="75"/>
      <c r="C40" s="75"/>
      <c r="D40" s="75"/>
      <c r="E40" s="75"/>
      <c r="F40" s="75"/>
      <c r="G40" s="75"/>
      <c r="H40" s="75"/>
      <c r="I40" s="75"/>
      <c r="J40" s="75"/>
      <c r="K40" s="75"/>
      <c r="L40" s="75"/>
    </row>
    <row r="41" spans="1:12" ht="15.75" customHeight="1">
      <c r="A41" s="75"/>
      <c r="B41" s="75"/>
      <c r="C41" s="75"/>
      <c r="D41" s="75"/>
      <c r="E41" s="75"/>
      <c r="F41" s="75"/>
      <c r="G41" s="75"/>
      <c r="H41" s="75"/>
      <c r="I41" s="75"/>
      <c r="J41" s="75"/>
      <c r="K41" s="75"/>
      <c r="L41" s="75"/>
    </row>
    <row r="42" spans="1:12" ht="15.75" customHeight="1">
      <c r="A42" s="75"/>
      <c r="B42" s="75"/>
      <c r="C42" s="75"/>
      <c r="D42" s="75"/>
      <c r="E42" s="75"/>
      <c r="F42" s="75"/>
      <c r="G42" s="75"/>
      <c r="H42" s="75"/>
      <c r="I42" s="75"/>
      <c r="J42" s="75"/>
      <c r="K42" s="75"/>
      <c r="L42" s="75"/>
    </row>
    <row r="43" spans="1:12" ht="15.75" customHeight="1">
      <c r="A43" s="75"/>
      <c r="B43" s="75"/>
      <c r="C43" s="75"/>
      <c r="D43" s="75"/>
      <c r="E43" s="75"/>
      <c r="F43" s="75"/>
      <c r="G43" s="75"/>
      <c r="H43" s="75"/>
      <c r="I43" s="75"/>
      <c r="J43" s="75"/>
      <c r="K43" s="75"/>
      <c r="L43" s="75"/>
    </row>
    <row r="44" spans="1:12" ht="15.75" customHeight="1">
      <c r="A44" s="75"/>
      <c r="B44" s="75"/>
      <c r="C44" s="75"/>
      <c r="D44" s="75"/>
      <c r="E44" s="75"/>
      <c r="F44" s="75"/>
      <c r="G44" s="75"/>
      <c r="H44" s="75"/>
      <c r="I44" s="75"/>
      <c r="J44" s="75"/>
      <c r="K44" s="75"/>
      <c r="L44" s="75"/>
    </row>
    <row r="45" spans="1:12" ht="15.75" customHeight="1">
      <c r="A45" s="75"/>
      <c r="B45" s="75"/>
      <c r="C45" s="75"/>
      <c r="D45" s="75"/>
      <c r="E45" s="75"/>
      <c r="F45" s="75"/>
      <c r="G45" s="75"/>
      <c r="H45" s="75"/>
      <c r="I45" s="75"/>
      <c r="J45" s="75"/>
      <c r="K45" s="75"/>
      <c r="L45" s="75"/>
    </row>
    <row r="46" spans="1:12" ht="15.75" customHeight="1">
      <c r="A46" s="75"/>
      <c r="B46" s="75"/>
      <c r="C46" s="75"/>
      <c r="D46" s="75"/>
      <c r="E46" s="75"/>
      <c r="F46" s="75"/>
      <c r="G46" s="75"/>
      <c r="H46" s="75"/>
      <c r="I46" s="75"/>
      <c r="J46" s="75"/>
      <c r="K46" s="75"/>
      <c r="L46" s="75"/>
    </row>
    <row r="47" spans="1:12" ht="15.75" customHeight="1">
      <c r="A47" s="75"/>
      <c r="B47" s="75"/>
      <c r="C47" s="75"/>
      <c r="D47" s="75"/>
      <c r="E47" s="75"/>
      <c r="F47" s="75"/>
      <c r="G47" s="75"/>
      <c r="H47" s="75"/>
      <c r="I47" s="75"/>
      <c r="J47" s="75"/>
      <c r="K47" s="75"/>
      <c r="L47" s="75"/>
    </row>
    <row r="48" spans="1:12" ht="15.75" customHeight="1">
      <c r="A48" s="75"/>
      <c r="B48" s="75"/>
      <c r="C48" s="75"/>
      <c r="D48" s="75"/>
      <c r="E48" s="75"/>
      <c r="F48" s="75"/>
      <c r="G48" s="75"/>
      <c r="H48" s="75"/>
      <c r="I48" s="75"/>
      <c r="J48" s="75"/>
      <c r="K48" s="75"/>
      <c r="L48" s="75"/>
    </row>
    <row r="49" spans="1:12" ht="15.75" customHeight="1">
      <c r="A49" s="75"/>
      <c r="B49" s="75"/>
      <c r="C49" s="75"/>
      <c r="D49" s="75"/>
      <c r="E49" s="75"/>
      <c r="F49" s="75"/>
      <c r="G49" s="75"/>
      <c r="H49" s="75"/>
      <c r="I49" s="75"/>
      <c r="J49" s="75"/>
      <c r="K49" s="75"/>
      <c r="L49" s="75"/>
    </row>
    <row r="50" spans="1:12" ht="15.75" customHeight="1">
      <c r="A50" s="75"/>
      <c r="B50" s="75"/>
      <c r="C50" s="75"/>
      <c r="D50" s="75"/>
      <c r="E50" s="75"/>
      <c r="F50" s="75"/>
      <c r="G50" s="75"/>
      <c r="H50" s="75"/>
      <c r="I50" s="75"/>
      <c r="J50" s="75"/>
      <c r="K50" s="75"/>
      <c r="L50" s="75"/>
    </row>
    <row r="51" spans="1:12" ht="15.75" customHeight="1">
      <c r="A51" s="75"/>
      <c r="B51" s="75"/>
      <c r="C51" s="75"/>
      <c r="D51" s="75"/>
      <c r="E51" s="75"/>
      <c r="F51" s="75"/>
      <c r="G51" s="75"/>
      <c r="H51" s="75"/>
      <c r="I51" s="75"/>
      <c r="J51" s="75"/>
      <c r="K51" s="75"/>
      <c r="L51" s="75"/>
    </row>
    <row r="52" spans="1:12" ht="15.75" customHeight="1">
      <c r="A52" s="75"/>
      <c r="B52" s="75"/>
      <c r="C52" s="75"/>
      <c r="D52" s="75"/>
      <c r="E52" s="75"/>
      <c r="F52" s="75"/>
      <c r="G52" s="75"/>
      <c r="H52" s="75"/>
      <c r="I52" s="75"/>
      <c r="J52" s="75"/>
      <c r="K52" s="75"/>
      <c r="L52" s="75"/>
    </row>
    <row r="53" spans="1:12" ht="15.75" customHeight="1">
      <c r="A53" s="75"/>
      <c r="B53" s="75"/>
      <c r="C53" s="75"/>
      <c r="D53" s="75"/>
      <c r="E53" s="75"/>
      <c r="F53" s="75"/>
      <c r="G53" s="75"/>
      <c r="H53" s="75"/>
      <c r="I53" s="75"/>
      <c r="J53" s="75"/>
      <c r="K53" s="75"/>
      <c r="L53" s="75"/>
    </row>
    <row r="54" spans="1:12" ht="15.75" customHeight="1">
      <c r="A54" s="75"/>
      <c r="B54" s="75"/>
      <c r="C54" s="75"/>
      <c r="D54" s="75"/>
      <c r="E54" s="75"/>
      <c r="F54" s="75"/>
      <c r="G54" s="75"/>
      <c r="H54" s="75"/>
      <c r="I54" s="75"/>
      <c r="J54" s="75"/>
      <c r="K54" s="75"/>
      <c r="L54" s="75"/>
    </row>
    <row r="55" spans="1:12" ht="15.75" customHeight="1">
      <c r="A55" s="75"/>
      <c r="B55" s="75"/>
      <c r="C55" s="75"/>
      <c r="D55" s="75"/>
      <c r="E55" s="75"/>
      <c r="F55" s="75"/>
      <c r="G55" s="75"/>
      <c r="H55" s="75"/>
      <c r="I55" s="75"/>
      <c r="J55" s="75"/>
      <c r="K55" s="75"/>
      <c r="L55" s="75"/>
    </row>
    <row r="56" spans="1:12" ht="15.75" customHeight="1">
      <c r="A56" s="75"/>
      <c r="B56" s="75"/>
      <c r="C56" s="75"/>
      <c r="D56" s="75"/>
      <c r="E56" s="75"/>
      <c r="F56" s="75"/>
      <c r="G56" s="75"/>
      <c r="H56" s="75"/>
      <c r="I56" s="75"/>
      <c r="J56" s="75"/>
      <c r="K56" s="75"/>
      <c r="L56" s="75"/>
    </row>
    <row r="57" spans="1:12" ht="15.75" customHeight="1">
      <c r="A57" s="75"/>
      <c r="B57" s="75"/>
      <c r="C57" s="75"/>
      <c r="D57" s="75"/>
      <c r="E57" s="75"/>
      <c r="F57" s="75"/>
      <c r="G57" s="75"/>
      <c r="H57" s="75"/>
      <c r="I57" s="75"/>
      <c r="J57" s="75"/>
      <c r="K57" s="75"/>
      <c r="L57" s="75"/>
    </row>
    <row r="58" spans="1:12" ht="15.75" customHeight="1">
      <c r="A58" s="75"/>
      <c r="B58" s="75"/>
      <c r="C58" s="75"/>
      <c r="D58" s="75"/>
      <c r="E58" s="75"/>
      <c r="F58" s="75"/>
      <c r="G58" s="75"/>
      <c r="H58" s="75"/>
      <c r="I58" s="75"/>
      <c r="J58" s="75"/>
      <c r="K58" s="75"/>
      <c r="L58" s="75"/>
    </row>
    <row r="59" spans="1:12" ht="15.75" customHeight="1">
      <c r="A59" s="75"/>
      <c r="B59" s="75"/>
      <c r="C59" s="75"/>
      <c r="D59" s="75"/>
      <c r="E59" s="75"/>
      <c r="F59" s="75"/>
      <c r="G59" s="75"/>
      <c r="H59" s="75"/>
      <c r="I59" s="75"/>
      <c r="J59" s="75"/>
      <c r="K59" s="75"/>
      <c r="L59" s="75"/>
    </row>
    <row r="60" spans="1:12" ht="15.75" customHeight="1">
      <c r="A60" s="75"/>
      <c r="B60" s="75"/>
      <c r="C60" s="75"/>
      <c r="D60" s="75"/>
      <c r="E60" s="75"/>
      <c r="F60" s="75"/>
      <c r="G60" s="75"/>
      <c r="H60" s="75"/>
      <c r="I60" s="75"/>
      <c r="J60" s="75"/>
      <c r="K60" s="75"/>
      <c r="L60" s="75"/>
    </row>
    <row r="61" spans="1:12" ht="15.75" customHeight="1">
      <c r="A61" s="75"/>
      <c r="B61" s="75"/>
      <c r="C61" s="75"/>
      <c r="D61" s="75"/>
      <c r="E61" s="75"/>
      <c r="F61" s="75"/>
      <c r="G61" s="75"/>
      <c r="H61" s="75"/>
      <c r="I61" s="75"/>
      <c r="J61" s="75"/>
      <c r="K61" s="75"/>
      <c r="L61" s="75"/>
    </row>
    <row r="62" spans="1:12" ht="15.75" customHeight="1">
      <c r="A62" s="75"/>
      <c r="B62" s="75"/>
      <c r="C62" s="75"/>
      <c r="D62" s="75"/>
      <c r="E62" s="75"/>
      <c r="F62" s="75"/>
      <c r="G62" s="75"/>
      <c r="H62" s="75"/>
      <c r="I62" s="75"/>
      <c r="J62" s="75"/>
      <c r="K62" s="75"/>
      <c r="L62" s="75"/>
    </row>
    <row r="63" spans="1:12" ht="15.75" customHeight="1">
      <c r="A63" s="75"/>
      <c r="B63" s="75"/>
      <c r="C63" s="75"/>
      <c r="D63" s="75"/>
      <c r="E63" s="75"/>
      <c r="F63" s="75"/>
      <c r="G63" s="75"/>
      <c r="H63" s="75"/>
      <c r="I63" s="75"/>
      <c r="J63" s="75"/>
      <c r="K63" s="75"/>
      <c r="L63" s="75"/>
    </row>
    <row r="64" spans="1:12" ht="15.75" customHeight="1">
      <c r="A64" s="75"/>
      <c r="B64" s="75"/>
      <c r="C64" s="75"/>
      <c r="D64" s="75"/>
      <c r="E64" s="75"/>
      <c r="F64" s="75"/>
      <c r="G64" s="75"/>
      <c r="H64" s="75"/>
      <c r="I64" s="75"/>
      <c r="J64" s="75"/>
      <c r="K64" s="75"/>
      <c r="L64" s="75"/>
    </row>
    <row r="65" spans="1:12" ht="15.75" customHeight="1">
      <c r="A65" s="75"/>
      <c r="B65" s="75"/>
      <c r="C65" s="75"/>
      <c r="D65" s="75"/>
      <c r="E65" s="75"/>
      <c r="F65" s="75"/>
      <c r="G65" s="75"/>
      <c r="H65" s="75"/>
      <c r="I65" s="75"/>
      <c r="J65" s="75"/>
      <c r="K65" s="75"/>
      <c r="L65" s="75"/>
    </row>
    <row r="66" spans="1:12" ht="15.75" customHeight="1">
      <c r="A66" s="75"/>
      <c r="B66" s="75"/>
      <c r="C66" s="75"/>
      <c r="D66" s="75"/>
      <c r="E66" s="75"/>
      <c r="F66" s="75"/>
      <c r="G66" s="75"/>
      <c r="H66" s="75"/>
      <c r="I66" s="75"/>
      <c r="J66" s="75"/>
      <c r="K66" s="75"/>
      <c r="L66" s="75"/>
    </row>
    <row r="67" spans="1:12" ht="15.75" customHeight="1">
      <c r="A67" s="75"/>
      <c r="B67" s="75"/>
      <c r="C67" s="75"/>
      <c r="D67" s="75"/>
      <c r="E67" s="75"/>
      <c r="F67" s="75"/>
      <c r="G67" s="75"/>
      <c r="H67" s="75"/>
      <c r="I67" s="75"/>
      <c r="J67" s="75"/>
      <c r="K67" s="75"/>
      <c r="L67" s="75"/>
    </row>
    <row r="68" spans="1:12" ht="15.75" customHeight="1">
      <c r="A68" s="75"/>
      <c r="B68" s="75"/>
      <c r="C68" s="75"/>
      <c r="D68" s="75"/>
      <c r="E68" s="75"/>
      <c r="F68" s="75"/>
      <c r="G68" s="75"/>
      <c r="H68" s="75"/>
      <c r="I68" s="75"/>
      <c r="J68" s="75"/>
      <c r="K68" s="75"/>
      <c r="L68" s="75"/>
    </row>
    <row r="69" spans="1:12" ht="15.75" customHeight="1">
      <c r="A69" s="75"/>
      <c r="B69" s="75"/>
      <c r="C69" s="75"/>
      <c r="D69" s="75"/>
      <c r="E69" s="75"/>
      <c r="F69" s="75"/>
      <c r="G69" s="75"/>
      <c r="H69" s="75"/>
      <c r="I69" s="75"/>
      <c r="J69" s="75"/>
      <c r="K69" s="75"/>
      <c r="L69" s="75"/>
    </row>
    <row r="70" spans="1:12" ht="15.75" customHeight="1">
      <c r="A70" s="75"/>
      <c r="B70" s="75"/>
      <c r="C70" s="75"/>
      <c r="D70" s="75"/>
      <c r="E70" s="75"/>
      <c r="F70" s="75"/>
      <c r="G70" s="75"/>
      <c r="H70" s="75"/>
      <c r="I70" s="75"/>
      <c r="J70" s="75"/>
      <c r="K70" s="75"/>
      <c r="L70" s="75"/>
    </row>
    <row r="71" spans="1:12" ht="15.75" customHeight="1">
      <c r="A71" s="75"/>
      <c r="B71" s="75"/>
      <c r="C71" s="75"/>
      <c r="D71" s="75"/>
      <c r="E71" s="75"/>
      <c r="F71" s="75"/>
      <c r="G71" s="75"/>
      <c r="H71" s="75"/>
      <c r="I71" s="75"/>
      <c r="J71" s="75"/>
      <c r="K71" s="75"/>
      <c r="L71" s="75"/>
    </row>
    <row r="72" spans="1:12" ht="15.75" customHeight="1">
      <c r="A72" s="75"/>
      <c r="B72" s="75"/>
      <c r="C72" s="75"/>
      <c r="D72" s="75"/>
      <c r="E72" s="75"/>
      <c r="F72" s="75"/>
      <c r="G72" s="75"/>
      <c r="H72" s="75"/>
      <c r="I72" s="75"/>
      <c r="J72" s="75"/>
      <c r="K72" s="75"/>
      <c r="L72" s="75"/>
    </row>
    <row r="73" spans="1:12" ht="15.75" customHeight="1">
      <c r="A73" s="75"/>
      <c r="B73" s="75"/>
      <c r="C73" s="75"/>
      <c r="D73" s="75"/>
      <c r="E73" s="75"/>
      <c r="F73" s="75"/>
      <c r="G73" s="75"/>
      <c r="H73" s="75"/>
      <c r="I73" s="75"/>
      <c r="J73" s="75"/>
      <c r="K73" s="75"/>
      <c r="L73" s="75"/>
    </row>
    <row r="74" spans="1:12" ht="15.75" customHeight="1">
      <c r="A74" s="75"/>
      <c r="B74" s="75"/>
      <c r="C74" s="75"/>
      <c r="D74" s="75"/>
      <c r="E74" s="75"/>
      <c r="F74" s="75"/>
      <c r="G74" s="75"/>
      <c r="H74" s="75"/>
      <c r="I74" s="75"/>
      <c r="J74" s="75"/>
      <c r="K74" s="75"/>
      <c r="L74" s="75"/>
    </row>
    <row r="75" spans="1:12" ht="15.75" customHeight="1">
      <c r="A75" s="75"/>
      <c r="B75" s="75"/>
      <c r="C75" s="75"/>
      <c r="D75" s="75"/>
      <c r="E75" s="75"/>
      <c r="F75" s="75"/>
      <c r="G75" s="75"/>
      <c r="H75" s="75"/>
      <c r="I75" s="75"/>
      <c r="J75" s="75"/>
      <c r="K75" s="75"/>
      <c r="L75" s="75"/>
    </row>
    <row r="76" spans="1:12" ht="15.75" customHeight="1">
      <c r="A76" s="75"/>
      <c r="B76" s="75"/>
      <c r="C76" s="75"/>
      <c r="D76" s="75"/>
      <c r="E76" s="75"/>
      <c r="F76" s="75"/>
      <c r="G76" s="75"/>
      <c r="H76" s="75"/>
      <c r="I76" s="75"/>
      <c r="J76" s="75"/>
      <c r="K76" s="75"/>
      <c r="L76" s="75"/>
    </row>
    <row r="77" spans="1:12" ht="15.75" customHeight="1">
      <c r="A77" s="75"/>
      <c r="B77" s="75"/>
      <c r="C77" s="75"/>
      <c r="D77" s="75"/>
      <c r="E77" s="75"/>
      <c r="F77" s="75"/>
      <c r="G77" s="75"/>
      <c r="H77" s="75"/>
      <c r="I77" s="75"/>
      <c r="J77" s="75"/>
      <c r="K77" s="75"/>
      <c r="L77" s="75"/>
    </row>
    <row r="78" spans="1:12" ht="15.75" customHeight="1">
      <c r="A78" s="75"/>
      <c r="B78" s="75"/>
      <c r="C78" s="75"/>
      <c r="D78" s="75"/>
      <c r="E78" s="75"/>
      <c r="F78" s="75"/>
      <c r="G78" s="75"/>
      <c r="H78" s="75"/>
      <c r="I78" s="75"/>
      <c r="J78" s="75"/>
      <c r="K78" s="75"/>
      <c r="L78" s="75"/>
    </row>
    <row r="79" spans="1:12" ht="15.75" customHeight="1">
      <c r="A79" s="75"/>
      <c r="B79" s="75"/>
      <c r="C79" s="75"/>
      <c r="D79" s="75"/>
      <c r="E79" s="75"/>
      <c r="F79" s="75"/>
      <c r="G79" s="75"/>
      <c r="H79" s="75"/>
      <c r="I79" s="75"/>
      <c r="J79" s="75"/>
      <c r="K79" s="75"/>
      <c r="L79" s="75"/>
    </row>
    <row r="80" spans="1:12" ht="15.75" customHeight="1">
      <c r="A80" s="75"/>
      <c r="B80" s="75"/>
      <c r="C80" s="75"/>
      <c r="D80" s="75"/>
      <c r="E80" s="75"/>
      <c r="F80" s="75"/>
      <c r="G80" s="75"/>
      <c r="H80" s="75"/>
      <c r="I80" s="75"/>
      <c r="J80" s="75"/>
      <c r="K80" s="75"/>
      <c r="L80" s="75"/>
    </row>
    <row r="81" spans="1:12" ht="15.75" customHeight="1">
      <c r="A81" s="75"/>
      <c r="B81" s="75"/>
      <c r="C81" s="75"/>
      <c r="D81" s="75"/>
      <c r="E81" s="75"/>
      <c r="F81" s="75"/>
      <c r="G81" s="75"/>
      <c r="H81" s="75"/>
      <c r="I81" s="75"/>
      <c r="J81" s="75"/>
      <c r="K81" s="75"/>
      <c r="L81" s="75"/>
    </row>
    <row r="82" spans="1:12" ht="15.75" customHeight="1">
      <c r="A82" s="75"/>
      <c r="B82" s="75"/>
      <c r="C82" s="75"/>
      <c r="D82" s="75"/>
      <c r="E82" s="75"/>
      <c r="F82" s="75"/>
      <c r="G82" s="75"/>
      <c r="H82" s="75"/>
      <c r="I82" s="75"/>
      <c r="J82" s="75"/>
      <c r="K82" s="75"/>
      <c r="L82" s="75"/>
    </row>
    <row r="83" spans="1:12" ht="15.75" customHeight="1">
      <c r="A83" s="75"/>
      <c r="B83" s="75"/>
      <c r="C83" s="75"/>
      <c r="D83" s="75"/>
      <c r="E83" s="75"/>
      <c r="F83" s="75"/>
      <c r="G83" s="75"/>
      <c r="H83" s="75"/>
      <c r="I83" s="75"/>
      <c r="J83" s="75"/>
      <c r="K83" s="75"/>
      <c r="L83" s="75"/>
    </row>
    <row r="84" spans="1:12" ht="15.75" customHeight="1">
      <c r="A84" s="75"/>
      <c r="B84" s="75"/>
      <c r="C84" s="75"/>
      <c r="D84" s="75"/>
      <c r="E84" s="75"/>
      <c r="F84" s="75"/>
      <c r="G84" s="75"/>
      <c r="H84" s="75"/>
      <c r="I84" s="75"/>
      <c r="J84" s="75"/>
      <c r="K84" s="75"/>
      <c r="L84" s="75"/>
    </row>
    <row r="85" spans="1:12" ht="15.75" customHeight="1">
      <c r="A85" s="75"/>
      <c r="B85" s="75"/>
      <c r="C85" s="75"/>
      <c r="D85" s="75"/>
      <c r="E85" s="75"/>
      <c r="F85" s="75"/>
      <c r="G85" s="75"/>
      <c r="H85" s="75"/>
      <c r="I85" s="75"/>
      <c r="J85" s="75"/>
      <c r="K85" s="75"/>
      <c r="L85" s="75"/>
    </row>
    <row r="86" spans="1:12" ht="15.75" customHeight="1">
      <c r="A86" s="75"/>
      <c r="B86" s="75"/>
      <c r="C86" s="75"/>
      <c r="D86" s="75"/>
      <c r="E86" s="75"/>
      <c r="F86" s="75"/>
      <c r="G86" s="75"/>
      <c r="H86" s="75"/>
      <c r="I86" s="75"/>
      <c r="J86" s="75"/>
      <c r="K86" s="75"/>
      <c r="L86" s="75"/>
    </row>
    <row r="87" spans="1:12" ht="15.75" customHeight="1">
      <c r="A87" s="75"/>
      <c r="B87" s="75"/>
      <c r="C87" s="75"/>
      <c r="D87" s="75"/>
      <c r="E87" s="75"/>
      <c r="F87" s="75"/>
      <c r="G87" s="75"/>
      <c r="H87" s="75"/>
      <c r="I87" s="75"/>
      <c r="J87" s="75"/>
      <c r="K87" s="75"/>
      <c r="L87" s="75"/>
    </row>
    <row r="88" spans="1:12" ht="15.75" customHeight="1">
      <c r="A88" s="75"/>
      <c r="B88" s="75"/>
      <c r="C88" s="75"/>
      <c r="D88" s="75"/>
      <c r="E88" s="75"/>
      <c r="F88" s="75"/>
      <c r="G88" s="75"/>
      <c r="H88" s="75"/>
      <c r="I88" s="75"/>
      <c r="J88" s="75"/>
      <c r="K88" s="75"/>
      <c r="L88" s="75"/>
    </row>
    <row r="89" spans="1:12" ht="12.75">
      <c r="A89" s="59"/>
      <c r="B89" s="59"/>
      <c r="C89" s="59"/>
      <c r="D89" s="59"/>
      <c r="E89" s="59"/>
      <c r="F89" s="59"/>
      <c r="G89" s="51"/>
      <c r="H89" s="59"/>
      <c r="I89" s="59"/>
      <c r="J89" s="59"/>
      <c r="K89" s="59"/>
      <c r="L89" s="59"/>
    </row>
    <row r="90" spans="1:12" ht="12.75">
      <c r="A90" s="59"/>
      <c r="B90" s="59"/>
      <c r="C90" s="59"/>
      <c r="D90" s="59"/>
      <c r="E90" s="59"/>
      <c r="F90" s="59"/>
      <c r="G90" s="51"/>
      <c r="H90" s="59"/>
      <c r="I90" s="59"/>
      <c r="J90" s="59"/>
      <c r="K90" s="59"/>
      <c r="L90" s="59"/>
    </row>
    <row r="91" spans="1:12" ht="12.75">
      <c r="A91" s="59"/>
      <c r="B91" s="59"/>
      <c r="C91" s="59"/>
      <c r="D91" s="59"/>
      <c r="E91" s="59"/>
      <c r="F91" s="59"/>
      <c r="G91" s="51"/>
      <c r="H91" s="59"/>
      <c r="I91" s="59"/>
      <c r="J91" s="59"/>
      <c r="K91" s="59"/>
      <c r="L91" s="59"/>
    </row>
    <row r="92" spans="1:12" ht="12.75">
      <c r="A92" s="59"/>
      <c r="B92" s="59"/>
      <c r="C92" s="59"/>
      <c r="D92" s="59"/>
      <c r="E92" s="59"/>
      <c r="F92" s="59"/>
      <c r="G92" s="51"/>
      <c r="H92" s="59"/>
      <c r="I92" s="59"/>
      <c r="J92" s="59"/>
      <c r="K92" s="59"/>
      <c r="L92" s="59"/>
    </row>
    <row r="93" spans="1:12" ht="12.75">
      <c r="A93" s="59"/>
      <c r="B93" s="59"/>
      <c r="C93" s="59"/>
      <c r="D93" s="59"/>
      <c r="E93" s="59"/>
      <c r="F93" s="59"/>
      <c r="G93" s="51"/>
      <c r="H93" s="59"/>
      <c r="I93" s="59"/>
      <c r="J93" s="59"/>
      <c r="K93" s="59"/>
      <c r="L93" s="59"/>
    </row>
    <row r="94" spans="1:12" ht="12.75">
      <c r="A94" s="59"/>
      <c r="B94" s="59"/>
      <c r="C94" s="59"/>
      <c r="D94" s="59"/>
      <c r="E94" s="59"/>
      <c r="F94" s="59"/>
      <c r="G94" s="51"/>
      <c r="H94" s="59"/>
      <c r="I94" s="59"/>
      <c r="J94" s="59"/>
      <c r="K94" s="59"/>
      <c r="L94" s="59"/>
    </row>
    <row r="95" spans="1:12" ht="12.75">
      <c r="A95" s="59"/>
      <c r="B95" s="59"/>
      <c r="C95" s="59"/>
      <c r="D95" s="59"/>
      <c r="E95" s="59"/>
      <c r="F95" s="59"/>
      <c r="G95" s="51"/>
      <c r="H95" s="59"/>
      <c r="I95" s="59"/>
      <c r="J95" s="59"/>
      <c r="K95" s="59"/>
      <c r="L95" s="59"/>
    </row>
    <row r="96" spans="1:12"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sheetData>
  <mergeCells count="7">
    <mergeCell ref="A31:L88"/>
    <mergeCell ref="G25:G27"/>
    <mergeCell ref="G3:G6"/>
    <mergeCell ref="G9:G11"/>
    <mergeCell ref="G13:G15"/>
    <mergeCell ref="G17:G18"/>
    <mergeCell ref="G20:G22"/>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c r="A1" s="1"/>
      <c r="B1" s="1"/>
      <c r="C1" s="2"/>
      <c r="D1" s="2"/>
      <c r="E1" s="2"/>
      <c r="F1" s="2"/>
      <c r="G1" s="58"/>
      <c r="H1" s="58"/>
      <c r="I1" s="51"/>
      <c r="J1" s="51"/>
      <c r="K1" s="51"/>
      <c r="L1" s="51"/>
      <c r="M1" s="51"/>
      <c r="N1" s="51"/>
      <c r="O1" s="51"/>
      <c r="P1" s="51"/>
      <c r="Q1" s="51"/>
      <c r="R1" s="51"/>
      <c r="S1" s="51"/>
      <c r="T1" s="51"/>
      <c r="U1" s="51"/>
      <c r="V1" s="51"/>
      <c r="W1" s="51"/>
      <c r="X1" s="51"/>
      <c r="Y1" s="51"/>
      <c r="Z1" s="51"/>
      <c r="AA1" s="51"/>
      <c r="AB1" s="51"/>
    </row>
    <row r="2" spans="1:28" ht="22.5" customHeight="1">
      <c r="A2" s="3"/>
      <c r="B2" s="5">
        <v>1</v>
      </c>
      <c r="C2" s="6">
        <v>2</v>
      </c>
      <c r="D2" s="7">
        <v>3</v>
      </c>
      <c r="E2" s="8">
        <v>4</v>
      </c>
      <c r="F2" s="9">
        <v>5</v>
      </c>
      <c r="G2" s="3"/>
      <c r="H2" s="10" t="s">
        <v>121</v>
      </c>
      <c r="I2" s="5">
        <v>1</v>
      </c>
      <c r="J2" s="6">
        <v>2</v>
      </c>
      <c r="K2" s="7">
        <v>3</v>
      </c>
      <c r="L2" s="8">
        <v>4</v>
      </c>
      <c r="M2" s="9">
        <v>5</v>
      </c>
      <c r="N2" s="12" t="s">
        <v>122</v>
      </c>
      <c r="O2" s="3"/>
      <c r="P2" s="3"/>
      <c r="Q2" s="3"/>
      <c r="R2" s="3"/>
      <c r="S2" s="3"/>
      <c r="T2" s="3"/>
      <c r="U2" s="3"/>
      <c r="V2" s="3"/>
      <c r="W2" s="3"/>
      <c r="X2" s="3"/>
      <c r="Y2" s="3"/>
      <c r="Z2" s="3"/>
      <c r="AA2" s="3"/>
      <c r="AB2" s="3"/>
    </row>
    <row r="3" spans="1:28" ht="12.75">
      <c r="A3" s="13" t="s">
        <v>123</v>
      </c>
      <c r="B3" s="51">
        <f>SUM(B4:B8)</f>
        <v>0</v>
      </c>
      <c r="C3" s="51">
        <f>SUM(C4:C8)</f>
        <v>0</v>
      </c>
      <c r="D3" s="51">
        <f>SUM(D4:D8)</f>
        <v>2</v>
      </c>
      <c r="E3" s="51">
        <f>SUM(E4:E8)</f>
        <v>2</v>
      </c>
      <c r="F3" s="51">
        <f>SUM(F4:F8)</f>
        <v>1</v>
      </c>
      <c r="G3" s="20">
        <f>((B3*1)+(C3*2)+(D3*3)+(E3*4)+(F3*5))/5</f>
        <v>3.8</v>
      </c>
      <c r="H3" s="21"/>
      <c r="I3" s="51"/>
      <c r="J3" s="51"/>
      <c r="K3" s="51"/>
      <c r="L3" s="51"/>
      <c r="M3" s="51"/>
      <c r="N3" s="51"/>
      <c r="O3" s="51"/>
      <c r="P3" s="51"/>
      <c r="Q3" s="51"/>
      <c r="R3" s="51"/>
      <c r="S3" s="51"/>
      <c r="T3" s="51"/>
      <c r="U3" s="51"/>
      <c r="V3" s="51"/>
      <c r="W3" s="51"/>
      <c r="X3" s="51"/>
      <c r="Y3" s="51"/>
      <c r="Z3" s="51"/>
      <c r="AA3" s="51"/>
      <c r="AB3" s="51"/>
    </row>
    <row r="4" spans="1:28" ht="12.75">
      <c r="A4" s="60" t="s">
        <v>124</v>
      </c>
      <c r="B4" s="59"/>
      <c r="C4" s="59"/>
      <c r="D4" s="60">
        <v>1</v>
      </c>
      <c r="E4" s="59"/>
      <c r="F4" s="59"/>
      <c r="G4" s="58"/>
      <c r="H4" s="60" t="s">
        <v>125</v>
      </c>
      <c r="I4" s="60" t="s">
        <v>126</v>
      </c>
      <c r="J4" s="60" t="s">
        <v>127</v>
      </c>
      <c r="K4" s="60" t="s">
        <v>128</v>
      </c>
      <c r="L4" s="60" t="s">
        <v>129</v>
      </c>
      <c r="M4" s="60" t="s">
        <v>130</v>
      </c>
      <c r="N4" s="59"/>
      <c r="O4" s="59"/>
      <c r="P4" s="59"/>
      <c r="Q4" s="59"/>
      <c r="R4" s="59"/>
      <c r="S4" s="59"/>
      <c r="T4" s="59"/>
      <c r="U4" s="59"/>
      <c r="V4" s="59"/>
      <c r="W4" s="59"/>
      <c r="X4" s="59"/>
      <c r="Y4" s="59"/>
      <c r="Z4" s="59"/>
      <c r="AA4" s="59"/>
      <c r="AB4" s="59"/>
    </row>
    <row r="5" spans="1:28" ht="12.75">
      <c r="A5" s="60" t="s">
        <v>131</v>
      </c>
      <c r="B5" s="59"/>
      <c r="C5" s="59"/>
      <c r="D5" s="59"/>
      <c r="E5" s="59"/>
      <c r="F5" s="60">
        <v>1</v>
      </c>
      <c r="G5" s="58"/>
      <c r="H5" s="60" t="s">
        <v>132</v>
      </c>
      <c r="I5" s="60" t="s">
        <v>133</v>
      </c>
      <c r="J5" s="60" t="s">
        <v>134</v>
      </c>
      <c r="K5" s="60" t="s">
        <v>135</v>
      </c>
      <c r="L5" s="60" t="s">
        <v>136</v>
      </c>
      <c r="M5" s="60" t="s">
        <v>137</v>
      </c>
      <c r="N5" s="59"/>
      <c r="O5" s="59"/>
      <c r="P5" s="59"/>
      <c r="Q5" s="59"/>
      <c r="R5" s="59"/>
      <c r="S5" s="59"/>
      <c r="T5" s="59"/>
      <c r="U5" s="59"/>
      <c r="V5" s="59"/>
      <c r="W5" s="59"/>
      <c r="X5" s="59"/>
      <c r="Y5" s="59"/>
      <c r="Z5" s="59"/>
      <c r="AA5" s="59"/>
      <c r="AB5" s="59"/>
    </row>
    <row r="6" spans="1:28" ht="12.75">
      <c r="A6" s="60" t="s">
        <v>138</v>
      </c>
      <c r="B6" s="59"/>
      <c r="C6" s="59"/>
      <c r="D6" s="60">
        <v>1</v>
      </c>
      <c r="E6" s="59"/>
      <c r="F6" s="59"/>
      <c r="G6" s="58"/>
      <c r="H6" s="60" t="s">
        <v>139</v>
      </c>
      <c r="I6" s="60" t="s">
        <v>140</v>
      </c>
      <c r="J6" s="60" t="s">
        <v>141</v>
      </c>
      <c r="K6" s="60" t="s">
        <v>142</v>
      </c>
      <c r="L6" s="60" t="s">
        <v>143</v>
      </c>
      <c r="M6" s="60" t="s">
        <v>144</v>
      </c>
      <c r="N6" s="59"/>
      <c r="O6" s="59"/>
      <c r="P6" s="59"/>
      <c r="Q6" s="59"/>
      <c r="R6" s="59"/>
      <c r="S6" s="59"/>
      <c r="T6" s="59"/>
      <c r="U6" s="59"/>
      <c r="V6" s="59"/>
      <c r="W6" s="59"/>
      <c r="X6" s="59"/>
      <c r="Y6" s="59"/>
      <c r="Z6" s="59"/>
      <c r="AA6" s="59"/>
      <c r="AB6" s="59"/>
    </row>
    <row r="7" spans="1:28" ht="12.75">
      <c r="A7" s="60" t="s">
        <v>145</v>
      </c>
      <c r="B7" s="59"/>
      <c r="C7" s="59"/>
      <c r="D7" s="59"/>
      <c r="E7" s="60">
        <v>1</v>
      </c>
      <c r="F7" s="59"/>
      <c r="G7" s="58"/>
      <c r="H7" s="60" t="s">
        <v>146</v>
      </c>
      <c r="I7" s="60" t="s">
        <v>147</v>
      </c>
      <c r="J7" s="60" t="s">
        <v>148</v>
      </c>
      <c r="K7" s="60" t="s">
        <v>149</v>
      </c>
      <c r="L7" s="60" t="s">
        <v>150</v>
      </c>
      <c r="M7" s="60" t="s">
        <v>151</v>
      </c>
      <c r="N7" s="59"/>
      <c r="O7" s="59"/>
      <c r="P7" s="59"/>
      <c r="Q7" s="59"/>
      <c r="R7" s="59"/>
      <c r="S7" s="59"/>
      <c r="T7" s="59"/>
      <c r="U7" s="59"/>
      <c r="V7" s="59"/>
      <c r="W7" s="59"/>
      <c r="X7" s="59"/>
      <c r="Y7" s="59"/>
      <c r="Z7" s="59"/>
      <c r="AA7" s="59"/>
      <c r="AB7" s="59"/>
    </row>
    <row r="8" spans="1:28" ht="12.75">
      <c r="A8" s="60" t="s">
        <v>152</v>
      </c>
      <c r="B8" s="59"/>
      <c r="C8" s="59"/>
      <c r="D8" s="59"/>
      <c r="E8" s="60">
        <v>1</v>
      </c>
      <c r="F8" s="59"/>
      <c r="G8" s="58"/>
      <c r="H8" s="60" t="s">
        <v>153</v>
      </c>
      <c r="I8" s="60" t="s">
        <v>154</v>
      </c>
      <c r="J8" s="60" t="s">
        <v>155</v>
      </c>
      <c r="K8" s="60" t="s">
        <v>156</v>
      </c>
      <c r="L8" s="60" t="s">
        <v>157</v>
      </c>
      <c r="M8" s="60" t="s">
        <v>158</v>
      </c>
      <c r="N8" s="59"/>
      <c r="O8" s="59"/>
      <c r="P8" s="59"/>
      <c r="Q8" s="59"/>
      <c r="R8" s="59"/>
      <c r="S8" s="59"/>
      <c r="T8" s="59"/>
      <c r="U8" s="59"/>
      <c r="V8" s="59"/>
      <c r="W8" s="59"/>
      <c r="X8" s="59"/>
      <c r="Y8" s="59"/>
      <c r="Z8" s="59"/>
      <c r="AA8" s="59"/>
      <c r="AB8" s="59"/>
    </row>
    <row r="9" spans="1:28" ht="12.75">
      <c r="A9" s="13" t="s">
        <v>159</v>
      </c>
      <c r="B9" s="51">
        <f>SUM(B10:B15)</f>
        <v>2</v>
      </c>
      <c r="C9" s="51">
        <f>SUM(C10:C15)</f>
        <v>3</v>
      </c>
      <c r="D9" s="51">
        <f>SUM(D10:D15)</f>
        <v>0</v>
      </c>
      <c r="E9" s="51">
        <f>SUM(E10:E15)</f>
        <v>1</v>
      </c>
      <c r="F9" s="51">
        <f>SUM(F10:F15)</f>
        <v>0</v>
      </c>
      <c r="G9" s="20">
        <f>((B9*1)+(C9*2)+(D9*3)+(E9*4)+(F9*5))/6</f>
        <v>2</v>
      </c>
      <c r="H9" s="58">
        <v>3</v>
      </c>
      <c r="I9" s="51"/>
      <c r="J9" s="51"/>
      <c r="K9" s="51"/>
      <c r="L9" s="51"/>
      <c r="M9" s="51"/>
      <c r="N9" s="51"/>
      <c r="O9" s="51"/>
      <c r="P9" s="51"/>
      <c r="Q9" s="51"/>
      <c r="R9" s="51"/>
      <c r="S9" s="51"/>
      <c r="T9" s="51"/>
      <c r="U9" s="51"/>
      <c r="V9" s="51"/>
      <c r="W9" s="51"/>
      <c r="X9" s="51"/>
      <c r="Y9" s="51"/>
      <c r="Z9" s="51"/>
      <c r="AA9" s="51"/>
      <c r="AB9" s="51"/>
    </row>
    <row r="10" spans="1:28" ht="12.75">
      <c r="A10" s="60" t="s">
        <v>160</v>
      </c>
      <c r="B10" s="59"/>
      <c r="C10" s="60">
        <v>1</v>
      </c>
      <c r="D10" s="59"/>
      <c r="E10" s="59"/>
      <c r="F10" s="59"/>
      <c r="G10" s="58"/>
      <c r="H10" s="60" t="s">
        <v>161</v>
      </c>
      <c r="I10" s="60" t="s">
        <v>162</v>
      </c>
      <c r="J10" s="60" t="s">
        <v>163</v>
      </c>
      <c r="K10" s="60" t="s">
        <v>164</v>
      </c>
      <c r="L10" s="60" t="s">
        <v>165</v>
      </c>
      <c r="M10" s="60" t="s">
        <v>166</v>
      </c>
      <c r="N10" s="59"/>
      <c r="O10" s="59"/>
      <c r="P10" s="59"/>
      <c r="Q10" s="59"/>
      <c r="R10" s="59"/>
      <c r="S10" s="59"/>
      <c r="T10" s="59"/>
      <c r="U10" s="59"/>
      <c r="V10" s="59"/>
      <c r="W10" s="59"/>
      <c r="X10" s="59"/>
      <c r="Y10" s="59"/>
      <c r="Z10" s="59"/>
      <c r="AA10" s="59"/>
      <c r="AB10" s="59"/>
    </row>
    <row r="11" spans="1:28" ht="12.75">
      <c r="A11" s="60" t="s">
        <v>167</v>
      </c>
      <c r="B11" s="59"/>
      <c r="C11" s="59"/>
      <c r="D11" s="59"/>
      <c r="E11" s="60">
        <v>1</v>
      </c>
      <c r="F11" s="59"/>
      <c r="G11" s="58"/>
      <c r="H11" s="60" t="s">
        <v>168</v>
      </c>
      <c r="I11" s="60" t="s">
        <v>169</v>
      </c>
      <c r="J11" s="60" t="s">
        <v>170</v>
      </c>
      <c r="K11" s="60" t="s">
        <v>171</v>
      </c>
      <c r="L11" s="60" t="s">
        <v>172</v>
      </c>
      <c r="M11" s="60" t="s">
        <v>173</v>
      </c>
      <c r="N11" s="59"/>
      <c r="O11" s="59"/>
      <c r="P11" s="59"/>
      <c r="Q11" s="59"/>
      <c r="R11" s="59"/>
      <c r="S11" s="59"/>
      <c r="T11" s="59"/>
      <c r="U11" s="59"/>
      <c r="V11" s="59"/>
      <c r="W11" s="59"/>
      <c r="X11" s="59"/>
      <c r="Y11" s="59"/>
      <c r="Z11" s="59"/>
      <c r="AA11" s="59"/>
      <c r="AB11" s="59"/>
    </row>
    <row r="12" spans="1:28" ht="12.75">
      <c r="A12" s="60" t="s">
        <v>174</v>
      </c>
      <c r="B12" s="59"/>
      <c r="C12" s="60">
        <v>1</v>
      </c>
      <c r="D12" s="59"/>
      <c r="E12" s="59"/>
      <c r="F12" s="59"/>
      <c r="G12" s="58"/>
      <c r="H12" s="60" t="s">
        <v>175</v>
      </c>
      <c r="I12" s="60" t="s">
        <v>162</v>
      </c>
      <c r="J12" s="60" t="s">
        <v>163</v>
      </c>
      <c r="K12" s="60" t="s">
        <v>164</v>
      </c>
      <c r="L12" s="60" t="s">
        <v>176</v>
      </c>
      <c r="M12" s="60" t="s">
        <v>177</v>
      </c>
      <c r="N12" s="59"/>
      <c r="O12" s="59"/>
      <c r="P12" s="59"/>
      <c r="Q12" s="59"/>
      <c r="R12" s="59"/>
      <c r="S12" s="59"/>
      <c r="T12" s="59"/>
      <c r="U12" s="59"/>
      <c r="V12" s="59"/>
      <c r="W12" s="59"/>
      <c r="X12" s="59"/>
      <c r="Y12" s="59"/>
      <c r="Z12" s="59"/>
      <c r="AA12" s="59"/>
      <c r="AB12" s="59"/>
    </row>
    <row r="13" spans="1:28" ht="12.75">
      <c r="A13" s="60" t="s">
        <v>178</v>
      </c>
      <c r="B13" s="60">
        <v>1</v>
      </c>
      <c r="C13" s="59"/>
      <c r="D13" s="59"/>
      <c r="E13" s="59"/>
      <c r="F13" s="59"/>
      <c r="G13" s="58"/>
      <c r="H13" s="60" t="s">
        <v>179</v>
      </c>
      <c r="I13" s="60" t="s">
        <v>180</v>
      </c>
      <c r="J13" s="60" t="s">
        <v>181</v>
      </c>
      <c r="K13" s="60" t="s">
        <v>182</v>
      </c>
      <c r="L13" s="60" t="s">
        <v>183</v>
      </c>
      <c r="M13" s="60" t="s">
        <v>184</v>
      </c>
      <c r="N13" s="59"/>
      <c r="O13" s="59"/>
      <c r="P13" s="59"/>
      <c r="Q13" s="59"/>
      <c r="R13" s="59"/>
      <c r="S13" s="59"/>
      <c r="T13" s="59"/>
      <c r="U13" s="59"/>
      <c r="V13" s="59"/>
      <c r="W13" s="59"/>
      <c r="X13" s="59"/>
      <c r="Y13" s="59"/>
      <c r="Z13" s="59"/>
      <c r="AA13" s="59"/>
      <c r="AB13" s="59"/>
    </row>
    <row r="14" spans="1:28" ht="12.75">
      <c r="A14" s="60" t="s">
        <v>185</v>
      </c>
      <c r="B14" s="59"/>
      <c r="C14" s="60">
        <v>1</v>
      </c>
      <c r="D14" s="59"/>
      <c r="E14" s="59"/>
      <c r="F14" s="59"/>
      <c r="G14" s="58"/>
      <c r="H14" s="60" t="s">
        <v>186</v>
      </c>
      <c r="I14" s="60" t="s">
        <v>187</v>
      </c>
      <c r="J14" s="60" t="s">
        <v>188</v>
      </c>
      <c r="K14" s="60" t="s">
        <v>189</v>
      </c>
      <c r="L14" s="60" t="s">
        <v>190</v>
      </c>
      <c r="M14" s="60" t="s">
        <v>191</v>
      </c>
      <c r="N14" s="59"/>
      <c r="O14" s="59"/>
      <c r="P14" s="59"/>
      <c r="Q14" s="59"/>
      <c r="R14" s="59"/>
      <c r="S14" s="59"/>
      <c r="T14" s="59"/>
      <c r="U14" s="59"/>
      <c r="V14" s="59"/>
      <c r="W14" s="59"/>
      <c r="X14" s="59"/>
      <c r="Y14" s="59"/>
      <c r="Z14" s="59"/>
      <c r="AA14" s="59"/>
      <c r="AB14" s="59"/>
    </row>
    <row r="15" spans="1:28" ht="12.75">
      <c r="A15" s="60" t="s">
        <v>192</v>
      </c>
      <c r="B15" s="60">
        <v>1</v>
      </c>
      <c r="C15" s="59"/>
      <c r="D15" s="59"/>
      <c r="E15" s="59"/>
      <c r="F15" s="59"/>
      <c r="G15" s="58"/>
      <c r="H15" s="60" t="s">
        <v>193</v>
      </c>
      <c r="I15" s="60" t="s">
        <v>194</v>
      </c>
      <c r="J15" s="60" t="s">
        <v>195</v>
      </c>
      <c r="K15" s="60" t="s">
        <v>196</v>
      </c>
      <c r="L15" s="60" t="s">
        <v>197</v>
      </c>
      <c r="M15" s="60" t="s">
        <v>198</v>
      </c>
      <c r="N15" s="60" t="s">
        <v>199</v>
      </c>
      <c r="O15" s="59"/>
      <c r="P15" s="59"/>
      <c r="Q15" s="59"/>
      <c r="R15" s="59"/>
      <c r="S15" s="59"/>
      <c r="T15" s="59"/>
      <c r="U15" s="59"/>
      <c r="V15" s="59"/>
      <c r="W15" s="59"/>
      <c r="X15" s="59"/>
      <c r="Y15" s="59"/>
      <c r="Z15" s="59"/>
      <c r="AA15" s="59"/>
      <c r="AB15" s="59"/>
    </row>
    <row r="16" spans="1:28" ht="12.75">
      <c r="A16" s="13" t="s">
        <v>38</v>
      </c>
      <c r="B16" s="51">
        <f>SUM(B17:B21)</f>
        <v>1</v>
      </c>
      <c r="C16" s="51">
        <f>SUM(C17:C21)</f>
        <v>0</v>
      </c>
      <c r="D16" s="51">
        <f>SUM(D17:D21)</f>
        <v>3</v>
      </c>
      <c r="E16" s="51">
        <f>SUM(E17:E21)</f>
        <v>0</v>
      </c>
      <c r="F16" s="51">
        <f>SUM(F17:F21)</f>
        <v>1</v>
      </c>
      <c r="G16" s="20">
        <f>((B16*1)+(C16*2)+(D16*3)+(E16*4)+(F16*5))/5</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200</v>
      </c>
      <c r="B17" s="59"/>
      <c r="C17" s="59"/>
      <c r="D17" s="60">
        <v>1</v>
      </c>
      <c r="E17" s="59"/>
      <c r="F17" s="59"/>
      <c r="G17" s="51"/>
      <c r="H17" s="60" t="s">
        <v>201</v>
      </c>
      <c r="I17" s="60" t="s">
        <v>202</v>
      </c>
      <c r="J17" s="60" t="s">
        <v>203</v>
      </c>
      <c r="K17" s="60" t="s">
        <v>204</v>
      </c>
      <c r="L17" s="60" t="s">
        <v>205</v>
      </c>
      <c r="M17" s="60" t="s">
        <v>206</v>
      </c>
      <c r="N17" s="59"/>
      <c r="O17" s="59"/>
      <c r="P17" s="59"/>
      <c r="Q17" s="59"/>
      <c r="R17" s="59"/>
      <c r="S17" s="59"/>
      <c r="T17" s="59"/>
      <c r="U17" s="59"/>
      <c r="V17" s="59"/>
      <c r="W17" s="59"/>
      <c r="X17" s="59"/>
      <c r="Y17" s="59"/>
      <c r="Z17" s="59"/>
      <c r="AA17" s="59"/>
      <c r="AB17" s="59"/>
    </row>
    <row r="18" spans="1:28" ht="12.75">
      <c r="A18" s="60" t="s">
        <v>207</v>
      </c>
      <c r="B18" s="60"/>
      <c r="C18" s="59"/>
      <c r="D18" s="59"/>
      <c r="E18" s="59"/>
      <c r="F18" s="60">
        <v>1</v>
      </c>
      <c r="G18" s="58"/>
      <c r="H18" s="60" t="s">
        <v>208</v>
      </c>
      <c r="I18" s="60" t="s">
        <v>209</v>
      </c>
      <c r="J18" s="60" t="s">
        <v>210</v>
      </c>
      <c r="K18" s="60" t="s">
        <v>211</v>
      </c>
      <c r="L18" s="60" t="s">
        <v>212</v>
      </c>
      <c r="M18" s="60" t="s">
        <v>213</v>
      </c>
      <c r="N18" s="59"/>
      <c r="O18" s="59"/>
      <c r="P18" s="59"/>
      <c r="Q18" s="59"/>
      <c r="R18" s="59"/>
      <c r="S18" s="59"/>
      <c r="T18" s="59"/>
      <c r="U18" s="59"/>
      <c r="V18" s="59"/>
      <c r="W18" s="59"/>
      <c r="X18" s="59"/>
      <c r="Y18" s="59"/>
      <c r="Z18" s="59"/>
      <c r="AA18" s="59"/>
      <c r="AB18" s="59"/>
    </row>
    <row r="19" spans="1:28" ht="12.75">
      <c r="A19" s="60" t="s">
        <v>214</v>
      </c>
      <c r="B19" s="59"/>
      <c r="C19" s="59"/>
      <c r="D19" s="60">
        <v>1</v>
      </c>
      <c r="E19" s="59"/>
      <c r="F19" s="59"/>
      <c r="G19" s="58"/>
      <c r="H19" s="60" t="s">
        <v>215</v>
      </c>
      <c r="I19" s="60" t="s">
        <v>216</v>
      </c>
      <c r="J19" s="60" t="s">
        <v>217</v>
      </c>
      <c r="K19" s="60" t="s">
        <v>218</v>
      </c>
      <c r="L19" s="60" t="s">
        <v>219</v>
      </c>
      <c r="M19" s="34" t="s">
        <v>220</v>
      </c>
      <c r="N19" s="59"/>
      <c r="O19" s="59"/>
      <c r="P19" s="59"/>
      <c r="Q19" s="59"/>
      <c r="R19" s="59"/>
      <c r="S19" s="59"/>
      <c r="T19" s="59"/>
      <c r="U19" s="59"/>
      <c r="V19" s="59"/>
      <c r="W19" s="59"/>
      <c r="X19" s="59"/>
      <c r="Y19" s="59"/>
      <c r="Z19" s="59"/>
      <c r="AA19" s="59"/>
      <c r="AB19" s="59"/>
    </row>
    <row r="20" spans="1:28" ht="12.75">
      <c r="A20" s="60" t="s">
        <v>221</v>
      </c>
      <c r="B20" s="59"/>
      <c r="C20" s="59"/>
      <c r="D20" s="60">
        <v>1</v>
      </c>
      <c r="E20" s="59"/>
      <c r="F20" s="59"/>
      <c r="G20" s="58"/>
      <c r="H20" s="60" t="s">
        <v>222</v>
      </c>
      <c r="I20" s="60" t="s">
        <v>223</v>
      </c>
      <c r="J20" s="60" t="s">
        <v>224</v>
      </c>
      <c r="K20" s="60" t="s">
        <v>225</v>
      </c>
      <c r="L20" s="60" t="s">
        <v>226</v>
      </c>
      <c r="M20" s="60" t="s">
        <v>227</v>
      </c>
      <c r="N20" s="59"/>
      <c r="O20" s="59"/>
      <c r="P20" s="59"/>
      <c r="Q20" s="59"/>
      <c r="R20" s="59"/>
      <c r="S20" s="59"/>
      <c r="T20" s="59"/>
      <c r="U20" s="59"/>
      <c r="V20" s="59"/>
      <c r="W20" s="59"/>
      <c r="X20" s="59"/>
      <c r="Y20" s="59"/>
      <c r="Z20" s="59"/>
      <c r="AA20" s="59"/>
      <c r="AB20" s="59"/>
    </row>
    <row r="21" spans="1:28" ht="12.75">
      <c r="A21" s="60" t="s">
        <v>228</v>
      </c>
      <c r="B21" s="60">
        <v>1</v>
      </c>
      <c r="C21" s="59"/>
      <c r="D21" s="59"/>
      <c r="E21" s="59"/>
      <c r="F21" s="59"/>
      <c r="G21" s="58"/>
      <c r="H21" s="60" t="s">
        <v>229</v>
      </c>
      <c r="I21" s="60" t="s">
        <v>230</v>
      </c>
      <c r="J21" s="60" t="s">
        <v>231</v>
      </c>
      <c r="K21" s="60" t="s">
        <v>232</v>
      </c>
      <c r="L21" s="60" t="s">
        <v>233</v>
      </c>
      <c r="M21" s="60" t="s">
        <v>234</v>
      </c>
      <c r="N21" s="59"/>
      <c r="O21" s="59"/>
      <c r="P21" s="59"/>
      <c r="Q21" s="59"/>
      <c r="R21" s="59"/>
      <c r="S21" s="59"/>
      <c r="T21" s="59"/>
      <c r="U21" s="59"/>
      <c r="V21" s="59"/>
      <c r="W21" s="59"/>
      <c r="X21" s="59"/>
      <c r="Y21" s="59"/>
      <c r="Z21" s="59"/>
      <c r="AA21" s="59"/>
      <c r="AB21" s="59"/>
    </row>
    <row r="22" spans="1:28" ht="12.75">
      <c r="A22" s="13" t="s">
        <v>235</v>
      </c>
      <c r="B22" s="58">
        <f>SUM(B23:B27)</f>
        <v>0</v>
      </c>
      <c r="C22" s="58">
        <f>SUM(C23:C27)</f>
        <v>1</v>
      </c>
      <c r="D22" s="58">
        <f>SUM(D23:D27)</f>
        <v>0</v>
      </c>
      <c r="E22" s="58">
        <f>SUM(E23:E27)</f>
        <v>4</v>
      </c>
      <c r="F22" s="58">
        <f>SUM(F23:F27)</f>
        <v>0</v>
      </c>
      <c r="G22" s="20">
        <f>((B22*1)+(C22*2)+(D22*3)+(E22*4)+(F22*5))/5</f>
        <v>3.6</v>
      </c>
      <c r="H22" s="51"/>
      <c r="I22" s="51"/>
      <c r="J22" s="51"/>
      <c r="K22" s="51"/>
      <c r="L22" s="51"/>
      <c r="M22" s="51"/>
      <c r="N22" s="51"/>
      <c r="O22" s="51"/>
      <c r="P22" s="51"/>
      <c r="Q22" s="51"/>
      <c r="R22" s="51"/>
      <c r="S22" s="51"/>
      <c r="T22" s="51"/>
      <c r="U22" s="51"/>
      <c r="V22" s="51"/>
      <c r="W22" s="51"/>
      <c r="X22" s="51"/>
      <c r="Y22" s="51"/>
      <c r="Z22" s="51"/>
      <c r="AA22" s="51"/>
      <c r="AB22" s="51"/>
    </row>
    <row r="23" spans="1:28" ht="12.75">
      <c r="A23" s="60" t="s">
        <v>236</v>
      </c>
      <c r="B23" s="59"/>
      <c r="C23" s="59"/>
      <c r="D23" s="59"/>
      <c r="E23" s="60">
        <v>1</v>
      </c>
      <c r="F23" s="59"/>
      <c r="G23" s="58"/>
      <c r="H23" s="60" t="s">
        <v>237</v>
      </c>
      <c r="I23" s="60" t="s">
        <v>238</v>
      </c>
      <c r="J23" s="60" t="s">
        <v>239</v>
      </c>
      <c r="K23" s="60" t="s">
        <v>240</v>
      </c>
      <c r="L23" s="60" t="s">
        <v>241</v>
      </c>
      <c r="M23" s="60" t="s">
        <v>242</v>
      </c>
      <c r="N23" s="59"/>
      <c r="O23" s="59"/>
      <c r="P23" s="59"/>
      <c r="Q23" s="59"/>
      <c r="R23" s="59"/>
      <c r="S23" s="59"/>
      <c r="T23" s="59"/>
      <c r="U23" s="59"/>
      <c r="V23" s="59"/>
      <c r="W23" s="59"/>
      <c r="X23" s="59"/>
      <c r="Y23" s="59"/>
      <c r="Z23" s="59"/>
      <c r="AA23" s="59"/>
      <c r="AB23" s="59"/>
    </row>
    <row r="24" spans="1:28" ht="12.75">
      <c r="A24" s="60" t="s">
        <v>243</v>
      </c>
      <c r="B24" s="59"/>
      <c r="C24" s="59"/>
      <c r="D24" s="59"/>
      <c r="E24" s="60">
        <v>1</v>
      </c>
      <c r="F24" s="59"/>
      <c r="G24" s="58"/>
      <c r="H24" s="60" t="s">
        <v>244</v>
      </c>
      <c r="I24" s="60" t="s">
        <v>245</v>
      </c>
      <c r="J24" s="60" t="s">
        <v>246</v>
      </c>
      <c r="K24" s="60" t="s">
        <v>247</v>
      </c>
      <c r="L24" s="60" t="s">
        <v>248</v>
      </c>
      <c r="M24" s="60" t="s">
        <v>249</v>
      </c>
      <c r="N24" s="59"/>
      <c r="O24" s="59"/>
      <c r="P24" s="59"/>
      <c r="Q24" s="59"/>
      <c r="R24" s="59"/>
      <c r="S24" s="59"/>
      <c r="T24" s="59"/>
      <c r="U24" s="59"/>
      <c r="V24" s="59"/>
      <c r="W24" s="59"/>
      <c r="X24" s="59"/>
      <c r="Y24" s="59"/>
      <c r="Z24" s="59"/>
      <c r="AA24" s="59"/>
      <c r="AB24" s="59"/>
    </row>
    <row r="25" spans="1:28" ht="12.75">
      <c r="A25" s="60" t="s">
        <v>250</v>
      </c>
      <c r="B25" s="59"/>
      <c r="C25" s="59"/>
      <c r="D25" s="59"/>
      <c r="E25" s="60">
        <v>1</v>
      </c>
      <c r="F25" s="59"/>
      <c r="G25" s="58"/>
      <c r="H25" s="60" t="s">
        <v>251</v>
      </c>
      <c r="I25" s="60" t="s">
        <v>252</v>
      </c>
      <c r="J25" s="60" t="s">
        <v>253</v>
      </c>
      <c r="K25" s="60" t="s">
        <v>254</v>
      </c>
      <c r="L25" s="60" t="s">
        <v>255</v>
      </c>
      <c r="M25" s="60" t="s">
        <v>256</v>
      </c>
      <c r="N25" s="59"/>
      <c r="O25" s="59"/>
      <c r="P25" s="59"/>
      <c r="Q25" s="59"/>
      <c r="R25" s="59"/>
      <c r="S25" s="59"/>
      <c r="T25" s="59"/>
      <c r="U25" s="59"/>
      <c r="V25" s="59"/>
      <c r="W25" s="59"/>
      <c r="X25" s="59"/>
      <c r="Y25" s="59"/>
      <c r="Z25" s="59"/>
      <c r="AA25" s="59"/>
      <c r="AB25" s="59"/>
    </row>
    <row r="26" spans="1:28" ht="12.75">
      <c r="A26" s="60" t="s">
        <v>257</v>
      </c>
      <c r="B26" s="59"/>
      <c r="C26" s="59"/>
      <c r="D26" s="59"/>
      <c r="E26" s="60">
        <v>1</v>
      </c>
      <c r="F26" s="59"/>
      <c r="G26" s="58"/>
      <c r="H26" s="60" t="s">
        <v>258</v>
      </c>
      <c r="I26" s="60" t="s">
        <v>259</v>
      </c>
      <c r="J26" s="60" t="s">
        <v>260</v>
      </c>
      <c r="K26" s="60" t="s">
        <v>261</v>
      </c>
      <c r="L26" s="60" t="s">
        <v>262</v>
      </c>
      <c r="M26" s="60" t="s">
        <v>263</v>
      </c>
      <c r="N26" s="59"/>
      <c r="O26" s="59"/>
      <c r="P26" s="59"/>
      <c r="Q26" s="59"/>
      <c r="R26" s="59"/>
      <c r="S26" s="59"/>
      <c r="T26" s="59"/>
      <c r="U26" s="59"/>
      <c r="V26" s="59"/>
      <c r="W26" s="59"/>
      <c r="X26" s="59"/>
      <c r="Y26" s="59"/>
      <c r="Z26" s="59"/>
      <c r="AA26" s="59"/>
      <c r="AB26" s="59"/>
    </row>
    <row r="27" spans="1:28" ht="12.75">
      <c r="A27" s="60" t="s">
        <v>264</v>
      </c>
      <c r="B27" s="59"/>
      <c r="C27" s="60">
        <v>1</v>
      </c>
      <c r="D27" s="59"/>
      <c r="E27" s="59"/>
      <c r="F27" s="59"/>
      <c r="G27" s="58"/>
      <c r="H27" s="60" t="s">
        <v>265</v>
      </c>
      <c r="I27" s="60" t="s">
        <v>266</v>
      </c>
      <c r="J27" s="60" t="s">
        <v>267</v>
      </c>
      <c r="K27" s="60" t="s">
        <v>268</v>
      </c>
      <c r="L27" s="60" t="s">
        <v>269</v>
      </c>
      <c r="M27" s="60" t="s">
        <v>270</v>
      </c>
      <c r="N27" s="59"/>
      <c r="O27" s="59"/>
      <c r="P27" s="59"/>
      <c r="Q27" s="59"/>
      <c r="R27" s="59"/>
      <c r="S27" s="59"/>
      <c r="T27" s="59"/>
      <c r="U27" s="59"/>
      <c r="V27" s="59"/>
      <c r="W27" s="59"/>
      <c r="X27" s="59"/>
      <c r="Y27" s="59"/>
      <c r="Z27" s="59"/>
      <c r="AA27" s="59"/>
      <c r="AB27" s="59"/>
    </row>
    <row r="28" spans="1:28" ht="12.75">
      <c r="A28" s="13" t="s">
        <v>271</v>
      </c>
      <c r="B28" s="51">
        <f>SUM(B29:B33)</f>
        <v>0</v>
      </c>
      <c r="C28" s="51">
        <f>SUM(C29:C33)</f>
        <v>2</v>
      </c>
      <c r="D28" s="51">
        <f>SUM(D29:D33)</f>
        <v>1</v>
      </c>
      <c r="E28" s="51">
        <f>SUM(E29:E33)</f>
        <v>2</v>
      </c>
      <c r="F28" s="51">
        <f>SUM(F29:F33)</f>
        <v>0</v>
      </c>
      <c r="G28" s="20">
        <f>((B28*1)+(C28*2)+(D28*3)+(E28*4)+(F28*5))/5</f>
        <v>3</v>
      </c>
      <c r="H28" s="51"/>
      <c r="I28" s="51"/>
      <c r="J28" s="51"/>
      <c r="K28" s="51"/>
      <c r="L28" s="51"/>
      <c r="M28" s="51"/>
      <c r="N28" s="51"/>
      <c r="O28" s="51"/>
      <c r="P28" s="51"/>
      <c r="Q28" s="51"/>
      <c r="R28" s="51"/>
      <c r="S28" s="51"/>
      <c r="T28" s="51"/>
      <c r="U28" s="51"/>
      <c r="V28" s="51"/>
      <c r="W28" s="51"/>
      <c r="X28" s="51"/>
      <c r="Y28" s="51"/>
      <c r="Z28" s="51"/>
      <c r="AA28" s="51"/>
      <c r="AB28" s="51"/>
    </row>
    <row r="29" spans="1:28" ht="12.75">
      <c r="A29" s="60" t="s">
        <v>236</v>
      </c>
      <c r="B29" s="59"/>
      <c r="C29" s="59"/>
      <c r="D29" s="59"/>
      <c r="E29" s="60">
        <v>1</v>
      </c>
      <c r="F29" s="59"/>
      <c r="G29" s="58"/>
      <c r="H29" s="60" t="s">
        <v>272</v>
      </c>
      <c r="I29" s="60" t="s">
        <v>273</v>
      </c>
      <c r="J29" s="60" t="s">
        <v>274</v>
      </c>
      <c r="K29" s="60" t="s">
        <v>254</v>
      </c>
      <c r="L29" s="60" t="s">
        <v>241</v>
      </c>
      <c r="M29" s="60" t="s">
        <v>242</v>
      </c>
      <c r="N29" s="59"/>
      <c r="O29" s="59"/>
      <c r="P29" s="59"/>
      <c r="Q29" s="59"/>
      <c r="R29" s="59"/>
      <c r="S29" s="59"/>
      <c r="T29" s="59"/>
      <c r="U29" s="59"/>
      <c r="V29" s="59"/>
      <c r="W29" s="59"/>
      <c r="X29" s="59"/>
      <c r="Y29" s="59"/>
      <c r="Z29" s="59"/>
      <c r="AA29" s="59"/>
      <c r="AB29" s="59"/>
    </row>
    <row r="30" spans="1:28" ht="12.75">
      <c r="A30" s="60" t="s">
        <v>243</v>
      </c>
      <c r="B30" s="59"/>
      <c r="C30" s="60">
        <v>1</v>
      </c>
      <c r="D30" s="60"/>
      <c r="E30" s="59"/>
      <c r="F30" s="59"/>
      <c r="G30" s="58"/>
      <c r="H30" s="60" t="s">
        <v>275</v>
      </c>
      <c r="I30" s="60" t="s">
        <v>245</v>
      </c>
      <c r="J30" s="60" t="s">
        <v>246</v>
      </c>
      <c r="K30" s="60" t="s">
        <v>276</v>
      </c>
      <c r="L30" s="60" t="s">
        <v>248</v>
      </c>
      <c r="M30" s="60" t="s">
        <v>277</v>
      </c>
      <c r="N30" s="59"/>
      <c r="O30" s="59"/>
      <c r="P30" s="59"/>
      <c r="Q30" s="59"/>
      <c r="R30" s="59"/>
      <c r="S30" s="59"/>
      <c r="T30" s="59"/>
      <c r="U30" s="59"/>
      <c r="V30" s="59"/>
      <c r="W30" s="59"/>
      <c r="X30" s="59"/>
      <c r="Y30" s="59"/>
      <c r="Z30" s="59"/>
      <c r="AA30" s="59"/>
      <c r="AB30" s="59"/>
    </row>
    <row r="31" spans="1:28" ht="12.75">
      <c r="A31" s="60" t="s">
        <v>278</v>
      </c>
      <c r="B31" s="59"/>
      <c r="C31" s="59"/>
      <c r="D31" s="59"/>
      <c r="E31" s="60">
        <v>1</v>
      </c>
      <c r="F31" s="59"/>
      <c r="G31" s="58"/>
      <c r="H31" s="60" t="s">
        <v>279</v>
      </c>
      <c r="I31" s="60" t="s">
        <v>252</v>
      </c>
      <c r="J31" s="60" t="s">
        <v>280</v>
      </c>
      <c r="K31" s="60" t="s">
        <v>281</v>
      </c>
      <c r="L31" s="60" t="s">
        <v>282</v>
      </c>
      <c r="M31" s="60" t="s">
        <v>283</v>
      </c>
      <c r="N31" s="59"/>
      <c r="O31" s="59"/>
      <c r="P31" s="59"/>
      <c r="Q31" s="59"/>
      <c r="R31" s="59"/>
      <c r="S31" s="59"/>
      <c r="T31" s="59"/>
      <c r="U31" s="59"/>
      <c r="V31" s="59"/>
      <c r="W31" s="59"/>
      <c r="X31" s="59"/>
      <c r="Y31" s="59"/>
      <c r="Z31" s="59"/>
      <c r="AA31" s="59"/>
      <c r="AB31" s="59"/>
    </row>
    <row r="32" spans="1:28" ht="12.75">
      <c r="A32" s="60" t="s">
        <v>284</v>
      </c>
      <c r="B32" s="59"/>
      <c r="C32" s="60">
        <v>1</v>
      </c>
      <c r="D32" s="59"/>
      <c r="E32" s="59"/>
      <c r="F32" s="59"/>
      <c r="G32" s="58"/>
      <c r="H32" s="60" t="s">
        <v>285</v>
      </c>
      <c r="I32" s="60" t="s">
        <v>286</v>
      </c>
      <c r="J32" s="60" t="s">
        <v>287</v>
      </c>
      <c r="K32" s="60" t="s">
        <v>288</v>
      </c>
      <c r="L32" s="60" t="s">
        <v>289</v>
      </c>
      <c r="M32" s="60" t="s">
        <v>290</v>
      </c>
      <c r="N32" s="59"/>
      <c r="O32" s="59"/>
      <c r="P32" s="59"/>
      <c r="Q32" s="59"/>
      <c r="R32" s="59"/>
      <c r="S32" s="59"/>
      <c r="T32" s="59"/>
      <c r="U32" s="59"/>
      <c r="V32" s="59"/>
      <c r="W32" s="59"/>
      <c r="X32" s="59"/>
      <c r="Y32" s="59"/>
      <c r="Z32" s="59"/>
      <c r="AA32" s="59"/>
      <c r="AB32" s="59"/>
    </row>
    <row r="33" spans="1:28" ht="12.75">
      <c r="A33" s="60" t="s">
        <v>291</v>
      </c>
      <c r="B33" s="59"/>
      <c r="C33" s="59"/>
      <c r="D33" s="60">
        <v>1</v>
      </c>
      <c r="E33" s="59"/>
      <c r="F33" s="59"/>
      <c r="G33" s="58"/>
      <c r="H33" s="60" t="s">
        <v>292</v>
      </c>
      <c r="I33" s="60" t="s">
        <v>293</v>
      </c>
      <c r="J33" s="60" t="s">
        <v>294</v>
      </c>
      <c r="K33" s="60" t="s">
        <v>295</v>
      </c>
      <c r="L33" s="60" t="s">
        <v>296</v>
      </c>
      <c r="M33" s="60" t="s">
        <v>297</v>
      </c>
      <c r="N33" s="59"/>
      <c r="O33" s="59"/>
      <c r="P33" s="59"/>
      <c r="Q33" s="59"/>
      <c r="R33" s="59"/>
      <c r="S33" s="59"/>
      <c r="T33" s="59"/>
      <c r="U33" s="59"/>
      <c r="V33" s="59"/>
      <c r="W33" s="59"/>
      <c r="X33" s="59"/>
      <c r="Y33" s="59"/>
      <c r="Z33" s="59"/>
      <c r="AA33" s="59"/>
      <c r="AB33" s="59"/>
    </row>
    <row r="34" spans="1:28" ht="12.75">
      <c r="A34" s="13" t="s">
        <v>298</v>
      </c>
      <c r="B34" s="51">
        <f>SUM(B35:B43)</f>
        <v>3</v>
      </c>
      <c r="C34" s="51">
        <f>SUM(C35:C43)</f>
        <v>1</v>
      </c>
      <c r="D34" s="51">
        <f>SUM(D35:D43)</f>
        <v>3</v>
      </c>
      <c r="E34" s="51">
        <f>SUM(E35:E43)</f>
        <v>2</v>
      </c>
      <c r="F34" s="51">
        <f>SUM(F35:F43)</f>
        <v>0</v>
      </c>
      <c r="G34" s="20">
        <f>((B34*1)+(C34*2)+(D34*3)+(E34*4)+(F34*5))/9</f>
        <v>2.4444444444444446</v>
      </c>
      <c r="H34" s="51"/>
      <c r="I34" s="51"/>
      <c r="J34" s="51"/>
      <c r="K34" s="51"/>
      <c r="L34" s="51"/>
      <c r="M34" s="51"/>
      <c r="N34" s="51"/>
      <c r="O34" s="51"/>
      <c r="P34" s="51"/>
      <c r="Q34" s="51"/>
      <c r="R34" s="51"/>
      <c r="S34" s="51"/>
      <c r="T34" s="51"/>
      <c r="U34" s="51"/>
      <c r="V34" s="51"/>
      <c r="W34" s="51"/>
      <c r="X34" s="51"/>
      <c r="Y34" s="51"/>
      <c r="Z34" s="51"/>
      <c r="AA34" s="51"/>
      <c r="AB34" s="51"/>
    </row>
    <row r="35" spans="1:28" ht="12.75">
      <c r="A35" s="60" t="s">
        <v>299</v>
      </c>
      <c r="B35" s="59"/>
      <c r="C35" s="59"/>
      <c r="D35" s="60">
        <v>1</v>
      </c>
      <c r="E35" s="59"/>
      <c r="F35" s="59"/>
      <c r="G35" s="58"/>
      <c r="H35" s="60" t="s">
        <v>300</v>
      </c>
      <c r="I35" s="60" t="s">
        <v>301</v>
      </c>
      <c r="J35" s="60" t="s">
        <v>302</v>
      </c>
      <c r="K35" s="60" t="s">
        <v>303</v>
      </c>
      <c r="L35" s="60" t="s">
        <v>304</v>
      </c>
      <c r="M35" s="60" t="s">
        <v>305</v>
      </c>
      <c r="N35" s="59"/>
      <c r="O35" s="59"/>
      <c r="P35" s="59"/>
      <c r="Q35" s="59"/>
      <c r="R35" s="59"/>
      <c r="S35" s="59"/>
      <c r="T35" s="59"/>
      <c r="U35" s="59"/>
      <c r="V35" s="59"/>
      <c r="W35" s="59"/>
      <c r="X35" s="59"/>
      <c r="Y35" s="59"/>
      <c r="Z35" s="59"/>
      <c r="AA35" s="59"/>
      <c r="AB35" s="59"/>
    </row>
    <row r="36" spans="1:28" ht="12.75">
      <c r="A36" s="60" t="s">
        <v>306</v>
      </c>
      <c r="B36" s="59"/>
      <c r="C36" s="59"/>
      <c r="D36" s="59"/>
      <c r="E36" s="60">
        <v>1</v>
      </c>
      <c r="F36" s="59"/>
      <c r="G36" s="51"/>
      <c r="H36" s="60" t="s">
        <v>307</v>
      </c>
      <c r="I36" s="60" t="s">
        <v>308</v>
      </c>
      <c r="J36" s="60" t="s">
        <v>309</v>
      </c>
      <c r="K36" s="60" t="s">
        <v>310</v>
      </c>
      <c r="L36" s="60" t="s">
        <v>311</v>
      </c>
      <c r="M36" s="60" t="s">
        <v>312</v>
      </c>
      <c r="N36" s="59"/>
      <c r="O36" s="59"/>
      <c r="P36" s="59"/>
      <c r="Q36" s="59"/>
      <c r="R36" s="59"/>
      <c r="S36" s="59"/>
      <c r="T36" s="59"/>
      <c r="U36" s="59"/>
      <c r="V36" s="59"/>
      <c r="W36" s="59"/>
      <c r="X36" s="59"/>
      <c r="Y36" s="59"/>
      <c r="Z36" s="59"/>
      <c r="AA36" s="59"/>
      <c r="AB36" s="59"/>
    </row>
    <row r="37" spans="1:28" ht="12.75">
      <c r="A37" s="60" t="s">
        <v>313</v>
      </c>
      <c r="B37" s="59"/>
      <c r="C37" s="59"/>
      <c r="D37" s="59"/>
      <c r="E37" s="60">
        <v>1</v>
      </c>
      <c r="F37" s="59"/>
      <c r="G37" s="58"/>
      <c r="H37" s="60" t="s">
        <v>314</v>
      </c>
      <c r="I37" s="60" t="s">
        <v>315</v>
      </c>
      <c r="J37" s="60" t="s">
        <v>316</v>
      </c>
      <c r="K37" s="60" t="s">
        <v>317</v>
      </c>
      <c r="L37" s="60" t="s">
        <v>318</v>
      </c>
      <c r="M37" s="60" t="s">
        <v>319</v>
      </c>
      <c r="N37" s="59"/>
      <c r="O37" s="59"/>
      <c r="P37" s="59"/>
      <c r="Q37" s="59"/>
      <c r="R37" s="59"/>
      <c r="S37" s="59"/>
      <c r="T37" s="59"/>
      <c r="U37" s="59"/>
      <c r="V37" s="59"/>
      <c r="W37" s="59"/>
      <c r="X37" s="59"/>
      <c r="Y37" s="59"/>
      <c r="Z37" s="59"/>
      <c r="AA37" s="59"/>
      <c r="AB37" s="59"/>
    </row>
    <row r="38" spans="1:28" ht="12.75">
      <c r="A38" s="60" t="s">
        <v>320</v>
      </c>
      <c r="B38" s="60"/>
      <c r="C38" s="60">
        <v>1</v>
      </c>
      <c r="D38" s="59"/>
      <c r="E38" s="59"/>
      <c r="F38" s="59"/>
      <c r="G38" s="58"/>
      <c r="H38" s="60" t="s">
        <v>321</v>
      </c>
      <c r="I38" s="60" t="s">
        <v>322</v>
      </c>
      <c r="J38" s="60" t="s">
        <v>323</v>
      </c>
      <c r="K38" s="60" t="s">
        <v>324</v>
      </c>
      <c r="L38" s="60" t="s">
        <v>325</v>
      </c>
      <c r="M38" s="60" t="s">
        <v>326</v>
      </c>
      <c r="N38" s="59"/>
      <c r="O38" s="59"/>
      <c r="P38" s="59"/>
      <c r="Q38" s="59"/>
      <c r="R38" s="59"/>
      <c r="S38" s="59"/>
      <c r="T38" s="59"/>
      <c r="U38" s="59"/>
      <c r="V38" s="59"/>
      <c r="W38" s="59"/>
      <c r="X38" s="59"/>
      <c r="Y38" s="59"/>
      <c r="Z38" s="59"/>
      <c r="AA38" s="59"/>
      <c r="AB38" s="59"/>
    </row>
    <row r="39" spans="1:28" ht="12.75">
      <c r="A39" s="60" t="s">
        <v>327</v>
      </c>
      <c r="B39" s="60">
        <v>1</v>
      </c>
      <c r="C39" s="60"/>
      <c r="D39" s="59"/>
      <c r="E39" s="59"/>
      <c r="F39" s="59"/>
      <c r="G39" s="58"/>
      <c r="H39" s="60" t="s">
        <v>328</v>
      </c>
      <c r="I39" s="60" t="s">
        <v>329</v>
      </c>
      <c r="J39" s="60" t="s">
        <v>330</v>
      </c>
      <c r="K39" s="60" t="s">
        <v>331</v>
      </c>
      <c r="L39" s="60" t="s">
        <v>332</v>
      </c>
      <c r="M39" s="60" t="s">
        <v>333</v>
      </c>
      <c r="N39" s="59"/>
      <c r="O39" s="59"/>
      <c r="P39" s="59"/>
      <c r="Q39" s="59"/>
      <c r="R39" s="59"/>
      <c r="S39" s="59"/>
      <c r="T39" s="59"/>
      <c r="U39" s="59"/>
      <c r="V39" s="59"/>
      <c r="W39" s="59"/>
      <c r="X39" s="59"/>
      <c r="Y39" s="59"/>
      <c r="Z39" s="59"/>
      <c r="AA39" s="59"/>
      <c r="AB39" s="59"/>
    </row>
    <row r="40" spans="1:28" ht="12.75">
      <c r="A40" s="60" t="s">
        <v>334</v>
      </c>
      <c r="B40" s="59"/>
      <c r="C40" s="59"/>
      <c r="D40" s="60">
        <v>1</v>
      </c>
      <c r="E40" s="59"/>
      <c r="F40" s="59"/>
      <c r="G40" s="58"/>
      <c r="H40" s="60" t="s">
        <v>335</v>
      </c>
      <c r="I40" s="60" t="s">
        <v>336</v>
      </c>
      <c r="J40" s="60" t="s">
        <v>337</v>
      </c>
      <c r="K40" s="60" t="s">
        <v>338</v>
      </c>
      <c r="L40" s="60" t="s">
        <v>339</v>
      </c>
      <c r="M40" s="60" t="s">
        <v>340</v>
      </c>
      <c r="N40" s="59"/>
      <c r="O40" s="59"/>
      <c r="P40" s="59"/>
      <c r="Q40" s="59"/>
      <c r="R40" s="59"/>
      <c r="S40" s="59"/>
      <c r="T40" s="59"/>
      <c r="U40" s="59"/>
      <c r="V40" s="59"/>
      <c r="W40" s="59"/>
      <c r="X40" s="59"/>
      <c r="Y40" s="59"/>
      <c r="Z40" s="59"/>
      <c r="AA40" s="59"/>
      <c r="AB40" s="59"/>
    </row>
    <row r="41" spans="1:28" ht="12.75">
      <c r="A41" s="60" t="s">
        <v>341</v>
      </c>
      <c r="B41" s="60">
        <v>1</v>
      </c>
      <c r="C41" s="59"/>
      <c r="D41" s="59"/>
      <c r="E41" s="59"/>
      <c r="F41" s="59"/>
      <c r="G41" s="58"/>
      <c r="H41" s="60" t="s">
        <v>342</v>
      </c>
      <c r="I41" s="60" t="s">
        <v>343</v>
      </c>
      <c r="J41" s="60" t="s">
        <v>344</v>
      </c>
      <c r="K41" s="60" t="s">
        <v>345</v>
      </c>
      <c r="L41" s="60" t="s">
        <v>346</v>
      </c>
      <c r="M41" s="60" t="s">
        <v>347</v>
      </c>
      <c r="N41" s="59"/>
      <c r="O41" s="59"/>
      <c r="P41" s="59"/>
      <c r="Q41" s="59"/>
      <c r="R41" s="59"/>
      <c r="S41" s="59"/>
      <c r="T41" s="59"/>
      <c r="U41" s="59"/>
      <c r="V41" s="59"/>
      <c r="W41" s="59"/>
      <c r="X41" s="59"/>
      <c r="Y41" s="59"/>
      <c r="Z41" s="59"/>
      <c r="AA41" s="59"/>
      <c r="AB41" s="59"/>
    </row>
    <row r="42" spans="1:28" ht="12.75">
      <c r="A42" s="60" t="s">
        <v>348</v>
      </c>
      <c r="B42" s="60">
        <v>1</v>
      </c>
      <c r="C42" s="59"/>
      <c r="D42" s="59"/>
      <c r="E42" s="59"/>
      <c r="F42" s="59"/>
      <c r="G42" s="58"/>
      <c r="H42" s="60" t="s">
        <v>349</v>
      </c>
      <c r="I42" s="60" t="s">
        <v>350</v>
      </c>
      <c r="J42" s="60" t="s">
        <v>351</v>
      </c>
      <c r="K42" s="60" t="s">
        <v>352</v>
      </c>
      <c r="L42" s="60" t="s">
        <v>353</v>
      </c>
      <c r="M42" s="60" t="s">
        <v>354</v>
      </c>
      <c r="N42" s="59"/>
      <c r="O42" s="59"/>
      <c r="P42" s="59"/>
      <c r="Q42" s="59"/>
      <c r="R42" s="59"/>
      <c r="S42" s="59"/>
      <c r="T42" s="59"/>
      <c r="U42" s="59"/>
      <c r="V42" s="59"/>
      <c r="W42" s="59"/>
      <c r="X42" s="59"/>
      <c r="Y42" s="59"/>
      <c r="Z42" s="59"/>
      <c r="AA42" s="59"/>
      <c r="AB42" s="59"/>
    </row>
    <row r="43" spans="1:28" ht="12.75">
      <c r="A43" s="60" t="s">
        <v>355</v>
      </c>
      <c r="B43" s="59"/>
      <c r="C43" s="59"/>
      <c r="D43" s="60">
        <v>1</v>
      </c>
      <c r="E43" s="59"/>
      <c r="F43" s="59"/>
      <c r="G43" s="51"/>
      <c r="H43" s="60" t="s">
        <v>356</v>
      </c>
      <c r="I43" s="60" t="s">
        <v>357</v>
      </c>
      <c r="J43" s="60" t="s">
        <v>358</v>
      </c>
      <c r="K43" s="60" t="s">
        <v>359</v>
      </c>
      <c r="L43" s="60" t="s">
        <v>360</v>
      </c>
      <c r="M43" s="60" t="s">
        <v>361</v>
      </c>
      <c r="N43" s="59"/>
      <c r="O43" s="59"/>
      <c r="P43" s="59"/>
      <c r="Q43" s="59"/>
      <c r="R43" s="59"/>
      <c r="S43" s="59"/>
      <c r="T43" s="59"/>
      <c r="U43" s="59"/>
      <c r="V43" s="59"/>
      <c r="W43" s="59"/>
      <c r="X43" s="59"/>
      <c r="Y43" s="59"/>
      <c r="Z43" s="59"/>
      <c r="AA43" s="59"/>
      <c r="AB43" s="59"/>
    </row>
    <row r="44" spans="1:28" ht="12.75">
      <c r="A44" s="13" t="s">
        <v>362</v>
      </c>
      <c r="B44" s="51">
        <f>SUM(B45:B50)</f>
        <v>0</v>
      </c>
      <c r="C44" s="51">
        <f>SUM(C45:C50)</f>
        <v>2</v>
      </c>
      <c r="D44" s="51">
        <f>SUM(D45:D50)</f>
        <v>3</v>
      </c>
      <c r="E44" s="51">
        <f>SUM(E45:E50)</f>
        <v>0</v>
      </c>
      <c r="F44" s="51">
        <f>SUM(F45:F50)</f>
        <v>1</v>
      </c>
      <c r="G44" s="20">
        <f>((B44*1)+(C44*2)+(D44*3)+(E44*4)+(F44*5))/6</f>
        <v>3</v>
      </c>
      <c r="H44" s="51"/>
      <c r="I44" s="51"/>
      <c r="J44" s="51"/>
      <c r="K44" s="51"/>
      <c r="L44" s="51"/>
      <c r="M44" s="51"/>
      <c r="N44" s="51"/>
      <c r="O44" s="51"/>
      <c r="P44" s="51"/>
      <c r="Q44" s="51"/>
      <c r="R44" s="51"/>
      <c r="S44" s="51"/>
      <c r="T44" s="51"/>
      <c r="U44" s="51"/>
      <c r="V44" s="51"/>
      <c r="W44" s="51"/>
      <c r="X44" s="51"/>
      <c r="Y44" s="51"/>
      <c r="Z44" s="51"/>
      <c r="AA44" s="51"/>
      <c r="AB44" s="51"/>
    </row>
    <row r="45" spans="1:28" ht="12.75">
      <c r="A45" s="60" t="s">
        <v>363</v>
      </c>
      <c r="B45" s="59"/>
      <c r="C45" s="60">
        <v>1</v>
      </c>
      <c r="D45" s="59"/>
      <c r="E45" s="59"/>
      <c r="F45" s="59"/>
      <c r="G45" s="58"/>
      <c r="H45" s="60" t="s">
        <v>364</v>
      </c>
      <c r="I45" s="60" t="s">
        <v>365</v>
      </c>
      <c r="J45" s="60" t="s">
        <v>366</v>
      </c>
      <c r="K45" s="60" t="s">
        <v>367</v>
      </c>
      <c r="L45" s="60" t="s">
        <v>368</v>
      </c>
      <c r="M45" s="60" t="s">
        <v>369</v>
      </c>
      <c r="N45" s="59"/>
      <c r="O45" s="59"/>
      <c r="P45" s="59"/>
      <c r="Q45" s="59"/>
      <c r="R45" s="59"/>
      <c r="S45" s="59"/>
      <c r="T45" s="59"/>
      <c r="U45" s="59"/>
      <c r="V45" s="59"/>
      <c r="W45" s="59"/>
      <c r="X45" s="59"/>
      <c r="Y45" s="59"/>
      <c r="Z45" s="59"/>
      <c r="AA45" s="59"/>
      <c r="AB45" s="59"/>
    </row>
    <row r="46" spans="1:28" ht="12.75">
      <c r="A46" s="60" t="s">
        <v>370</v>
      </c>
      <c r="B46" s="59"/>
      <c r="C46" s="59"/>
      <c r="D46" s="60">
        <v>1</v>
      </c>
      <c r="E46" s="59"/>
      <c r="F46" s="59"/>
      <c r="G46" s="58"/>
      <c r="H46" s="60" t="s">
        <v>371</v>
      </c>
      <c r="I46" s="60" t="s">
        <v>372</v>
      </c>
      <c r="J46" s="60" t="s">
        <v>373</v>
      </c>
      <c r="K46" s="60" t="s">
        <v>374</v>
      </c>
      <c r="L46" s="60" t="s">
        <v>375</v>
      </c>
      <c r="M46" s="60" t="s">
        <v>376</v>
      </c>
      <c r="N46" s="59"/>
      <c r="O46" s="59"/>
      <c r="P46" s="59"/>
      <c r="Q46" s="59"/>
      <c r="R46" s="59"/>
      <c r="S46" s="59"/>
      <c r="T46" s="59"/>
      <c r="U46" s="59"/>
      <c r="V46" s="59"/>
      <c r="W46" s="59"/>
      <c r="X46" s="59"/>
      <c r="Y46" s="59"/>
      <c r="Z46" s="59"/>
      <c r="AA46" s="59"/>
      <c r="AB46" s="59"/>
    </row>
    <row r="47" spans="1:28" ht="12.75">
      <c r="A47" s="54" t="s">
        <v>377</v>
      </c>
      <c r="B47" s="59"/>
      <c r="C47" s="60">
        <v>1</v>
      </c>
      <c r="D47" s="59"/>
      <c r="E47" s="59"/>
      <c r="F47" s="59"/>
      <c r="G47" s="58"/>
      <c r="H47" s="54" t="s">
        <v>378</v>
      </c>
      <c r="I47" s="60" t="s">
        <v>379</v>
      </c>
      <c r="J47" s="60" t="s">
        <v>380</v>
      </c>
      <c r="K47" s="60" t="s">
        <v>381</v>
      </c>
      <c r="L47" s="60" t="s">
        <v>382</v>
      </c>
      <c r="M47" s="60" t="s">
        <v>383</v>
      </c>
      <c r="N47" s="59"/>
      <c r="O47" s="59"/>
      <c r="P47" s="59"/>
      <c r="Q47" s="59"/>
      <c r="R47" s="59"/>
      <c r="S47" s="59"/>
      <c r="T47" s="59"/>
      <c r="U47" s="59"/>
      <c r="V47" s="59"/>
      <c r="W47" s="59"/>
      <c r="X47" s="59"/>
      <c r="Y47" s="59"/>
      <c r="Z47" s="59"/>
      <c r="AA47" s="59"/>
      <c r="AB47" s="59"/>
    </row>
    <row r="48" spans="1:28" ht="12.75">
      <c r="A48" s="60" t="s">
        <v>384</v>
      </c>
      <c r="B48" s="59"/>
      <c r="C48" s="59"/>
      <c r="D48" s="59"/>
      <c r="E48" s="59"/>
      <c r="F48" s="60">
        <v>1</v>
      </c>
      <c r="G48" s="58"/>
      <c r="H48" s="60" t="s">
        <v>385</v>
      </c>
      <c r="I48" s="60" t="s">
        <v>386</v>
      </c>
      <c r="J48" s="60" t="s">
        <v>387</v>
      </c>
      <c r="K48" s="60" t="s">
        <v>388</v>
      </c>
      <c r="L48" s="60" t="s">
        <v>389</v>
      </c>
      <c r="M48" s="60" t="s">
        <v>390</v>
      </c>
      <c r="N48" s="59"/>
      <c r="O48" s="59"/>
      <c r="P48" s="59"/>
      <c r="Q48" s="59"/>
      <c r="R48" s="59"/>
      <c r="S48" s="59"/>
      <c r="T48" s="59"/>
      <c r="U48" s="59"/>
      <c r="V48" s="59"/>
      <c r="W48" s="59"/>
      <c r="X48" s="59"/>
      <c r="Y48" s="59"/>
      <c r="Z48" s="59"/>
      <c r="AA48" s="59"/>
      <c r="AB48" s="59"/>
    </row>
    <row r="49" spans="1:28" ht="12.75">
      <c r="A49" s="60" t="s">
        <v>391</v>
      </c>
      <c r="B49" s="59"/>
      <c r="C49" s="59"/>
      <c r="D49" s="60">
        <v>1</v>
      </c>
      <c r="E49" s="59"/>
      <c r="F49" s="59"/>
      <c r="G49" s="58"/>
      <c r="H49" s="60" t="s">
        <v>392</v>
      </c>
      <c r="I49" s="60" t="s">
        <v>393</v>
      </c>
      <c r="J49" s="60" t="s">
        <v>394</v>
      </c>
      <c r="K49" s="60" t="s">
        <v>395</v>
      </c>
      <c r="L49" s="60" t="s">
        <v>396</v>
      </c>
      <c r="M49" s="60" t="s">
        <v>397</v>
      </c>
      <c r="N49" s="59"/>
      <c r="O49" s="59"/>
      <c r="P49" s="59"/>
      <c r="Q49" s="59"/>
      <c r="R49" s="59"/>
      <c r="S49" s="59"/>
      <c r="T49" s="59"/>
      <c r="U49" s="59"/>
      <c r="V49" s="59"/>
      <c r="W49" s="59"/>
      <c r="X49" s="59"/>
      <c r="Y49" s="59"/>
      <c r="Z49" s="59"/>
      <c r="AA49" s="59"/>
      <c r="AB49" s="59"/>
    </row>
    <row r="50" spans="1:28" ht="12.75">
      <c r="A50" s="60" t="s">
        <v>398</v>
      </c>
      <c r="B50" s="59"/>
      <c r="C50" s="59"/>
      <c r="D50" s="60">
        <v>1</v>
      </c>
      <c r="E50" s="59"/>
      <c r="F50" s="59"/>
      <c r="G50" s="20"/>
      <c r="H50" s="60" t="s">
        <v>399</v>
      </c>
      <c r="I50" s="60" t="s">
        <v>400</v>
      </c>
      <c r="J50" s="60" t="s">
        <v>401</v>
      </c>
      <c r="K50" s="60" t="s">
        <v>402</v>
      </c>
      <c r="L50" s="60" t="s">
        <v>403</v>
      </c>
      <c r="M50" s="60" t="s">
        <v>404</v>
      </c>
      <c r="N50" s="59"/>
      <c r="O50" s="59"/>
      <c r="P50" s="59"/>
      <c r="Q50" s="59"/>
      <c r="R50" s="59"/>
      <c r="S50" s="59"/>
      <c r="T50" s="59"/>
      <c r="U50" s="59"/>
      <c r="V50" s="59"/>
      <c r="W50" s="59"/>
      <c r="X50" s="59"/>
      <c r="Y50" s="59"/>
      <c r="Z50" s="59"/>
      <c r="AA50" s="59"/>
      <c r="AB50" s="59"/>
    </row>
    <row r="51" spans="1:28" ht="12.75">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c r="A52" s="13" t="s">
        <v>405</v>
      </c>
      <c r="B52" s="51"/>
      <c r="C52" s="51"/>
      <c r="D52" s="51"/>
      <c r="E52" s="51"/>
      <c r="F52" s="51"/>
      <c r="G52" s="20">
        <f>AVERAGE(G44,G34,G28,G22,G16,G9,G3)</f>
        <v>2.9777777777777779</v>
      </c>
      <c r="H52" s="51"/>
      <c r="I52" s="51"/>
      <c r="J52" s="51"/>
      <c r="K52" s="51"/>
      <c r="L52" s="51"/>
      <c r="M52" s="51"/>
      <c r="N52" s="51"/>
      <c r="O52" s="51"/>
      <c r="P52" s="51"/>
      <c r="Q52" s="51"/>
      <c r="R52" s="51"/>
      <c r="S52" s="51"/>
      <c r="T52" s="51"/>
      <c r="U52" s="51"/>
      <c r="V52" s="51"/>
      <c r="W52" s="51"/>
      <c r="X52" s="51"/>
      <c r="Y52" s="51"/>
      <c r="Z52" s="51"/>
      <c r="AA52" s="51"/>
      <c r="AB52" s="51"/>
    </row>
    <row r="53" spans="1:28" ht="12.75">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c r="A54" s="60"/>
      <c r="B54" s="59"/>
      <c r="C54" s="59"/>
      <c r="D54" s="59"/>
      <c r="E54" s="59"/>
      <c r="F54" s="59"/>
      <c r="G54" s="58"/>
      <c r="H54" s="60"/>
      <c r="I54" s="59"/>
      <c r="J54" s="59"/>
      <c r="K54" s="59"/>
      <c r="L54" s="59"/>
      <c r="M54" s="59"/>
      <c r="N54" s="59"/>
      <c r="O54" s="59"/>
      <c r="P54" s="59"/>
      <c r="Q54" s="59"/>
      <c r="R54" s="59"/>
      <c r="S54" s="59"/>
      <c r="T54" s="59"/>
      <c r="U54" s="59"/>
      <c r="V54" s="59"/>
      <c r="W54" s="59"/>
      <c r="X54" s="59"/>
      <c r="Y54" s="59"/>
      <c r="Z54" s="59"/>
      <c r="AA54" s="59"/>
      <c r="AB54" s="59"/>
    </row>
    <row r="55" spans="1:28" ht="12.75">
      <c r="A55" s="59"/>
      <c r="B55" s="59"/>
      <c r="C55" s="59"/>
      <c r="D55" s="59"/>
      <c r="E55" s="59"/>
      <c r="F55" s="59"/>
      <c r="G55" s="51"/>
      <c r="H55" s="59"/>
      <c r="I55" s="59"/>
      <c r="J55" s="59"/>
      <c r="K55" s="59"/>
      <c r="L55" s="59"/>
      <c r="M55" s="59"/>
      <c r="N55" s="59"/>
      <c r="O55" s="59"/>
      <c r="P55" s="59"/>
      <c r="Q55" s="59"/>
      <c r="R55" s="59"/>
      <c r="S55" s="59"/>
      <c r="T55" s="59"/>
      <c r="U55" s="59"/>
      <c r="V55" s="59"/>
      <c r="W55" s="59"/>
      <c r="X55" s="59"/>
      <c r="Y55" s="59"/>
      <c r="Z55" s="59"/>
      <c r="AA55" s="59"/>
      <c r="AB55" s="59"/>
    </row>
    <row r="56" spans="1:28" ht="12.75">
      <c r="A56" s="59"/>
      <c r="B56" s="59"/>
      <c r="C56" s="59"/>
      <c r="D56" s="59"/>
      <c r="E56" s="59"/>
      <c r="F56" s="59"/>
      <c r="G56" s="58"/>
      <c r="H56" s="59"/>
      <c r="I56" s="59"/>
      <c r="J56" s="59"/>
      <c r="K56" s="59"/>
      <c r="L56" s="59"/>
      <c r="M56" s="59"/>
      <c r="N56" s="59"/>
      <c r="O56" s="59"/>
      <c r="P56" s="59"/>
      <c r="Q56" s="59"/>
      <c r="R56" s="59"/>
      <c r="S56" s="59"/>
      <c r="T56" s="59"/>
      <c r="U56" s="59"/>
      <c r="V56" s="59"/>
      <c r="W56" s="59"/>
      <c r="X56" s="59"/>
      <c r="Y56" s="59"/>
      <c r="Z56" s="59"/>
      <c r="AA56" s="59"/>
      <c r="AB56" s="59"/>
    </row>
    <row r="57" spans="1:28" ht="12.75">
      <c r="A57" s="59"/>
      <c r="B57" s="59"/>
      <c r="C57" s="59"/>
      <c r="D57" s="59"/>
      <c r="E57" s="59"/>
      <c r="F57" s="59"/>
      <c r="G57" s="51"/>
      <c r="H57" s="59"/>
      <c r="I57" s="59"/>
      <c r="J57" s="59"/>
      <c r="K57" s="59"/>
      <c r="L57" s="59"/>
      <c r="M57" s="59"/>
      <c r="N57" s="59"/>
      <c r="O57" s="59"/>
      <c r="P57" s="59"/>
      <c r="Q57" s="59"/>
      <c r="R57" s="59"/>
      <c r="S57" s="59"/>
      <c r="T57" s="59"/>
      <c r="U57" s="59"/>
      <c r="V57" s="59"/>
      <c r="W57" s="59"/>
      <c r="X57" s="59"/>
      <c r="Y57" s="59"/>
      <c r="Z57" s="59"/>
      <c r="AA57" s="59"/>
      <c r="AB57" s="59"/>
    </row>
    <row r="58" spans="1:28" ht="12.75">
      <c r="A58" s="59"/>
      <c r="B58" s="59"/>
      <c r="C58" s="59"/>
      <c r="D58" s="59"/>
      <c r="E58" s="59"/>
      <c r="F58" s="59"/>
      <c r="G58" s="51"/>
      <c r="H58" s="59"/>
      <c r="I58" s="59"/>
      <c r="J58" s="59"/>
      <c r="K58" s="59"/>
      <c r="L58" s="59"/>
      <c r="M58" s="59"/>
      <c r="N58" s="59"/>
      <c r="O58" s="59"/>
      <c r="P58" s="59"/>
      <c r="Q58" s="59"/>
      <c r="R58" s="59"/>
      <c r="S58" s="59"/>
      <c r="T58" s="59"/>
      <c r="U58" s="59"/>
      <c r="V58" s="59"/>
      <c r="W58" s="59"/>
      <c r="X58" s="59"/>
      <c r="Y58" s="59"/>
      <c r="Z58" s="59"/>
      <c r="AA58" s="59"/>
      <c r="AB58" s="59"/>
    </row>
    <row r="59" spans="1:28" ht="12.75">
      <c r="A59" s="59"/>
      <c r="B59" s="59"/>
      <c r="C59" s="59"/>
      <c r="D59" s="59"/>
      <c r="E59" s="59"/>
      <c r="F59" s="59"/>
      <c r="G59" s="51"/>
      <c r="H59" s="59"/>
      <c r="I59" s="59"/>
      <c r="J59" s="59"/>
      <c r="K59" s="59"/>
      <c r="L59" s="59"/>
      <c r="M59" s="59"/>
      <c r="N59" s="59"/>
      <c r="O59" s="59"/>
      <c r="P59" s="59"/>
      <c r="Q59" s="59"/>
      <c r="R59" s="59"/>
      <c r="S59" s="59"/>
      <c r="T59" s="59"/>
      <c r="U59" s="59"/>
      <c r="V59" s="59"/>
      <c r="W59" s="59"/>
      <c r="X59" s="59"/>
      <c r="Y59" s="59"/>
      <c r="Z59" s="59"/>
      <c r="AA59" s="59"/>
      <c r="AB59" s="59"/>
    </row>
    <row r="60" spans="1:28" ht="12.75">
      <c r="A60" s="59"/>
      <c r="B60" s="59"/>
      <c r="C60" s="59"/>
      <c r="D60" s="59"/>
      <c r="E60" s="59"/>
      <c r="F60" s="59"/>
      <c r="G60" s="58"/>
      <c r="H60" s="59"/>
      <c r="I60" s="59"/>
      <c r="J60" s="59"/>
      <c r="K60" s="59"/>
      <c r="L60" s="59"/>
      <c r="M60" s="59"/>
      <c r="N60" s="59"/>
      <c r="O60" s="59"/>
      <c r="P60" s="59"/>
      <c r="Q60" s="59"/>
      <c r="R60" s="59"/>
      <c r="S60" s="59"/>
      <c r="T60" s="59"/>
      <c r="U60" s="59"/>
      <c r="V60" s="59"/>
      <c r="W60" s="59"/>
      <c r="X60" s="59"/>
      <c r="Y60" s="59"/>
      <c r="Z60" s="59"/>
      <c r="AA60" s="59"/>
      <c r="AB60" s="59"/>
    </row>
    <row r="61" spans="1:28" ht="12.75">
      <c r="A61" s="59"/>
      <c r="B61" s="59"/>
      <c r="C61" s="59"/>
      <c r="D61" s="59"/>
      <c r="E61" s="59"/>
      <c r="F61" s="59"/>
      <c r="G61" s="58"/>
      <c r="H61" s="59"/>
      <c r="I61" s="59"/>
      <c r="J61" s="59"/>
      <c r="K61" s="59"/>
      <c r="L61" s="59"/>
      <c r="M61" s="59"/>
      <c r="N61" s="59"/>
      <c r="O61" s="59"/>
      <c r="P61" s="59"/>
      <c r="Q61" s="59"/>
      <c r="R61" s="59"/>
      <c r="S61" s="59"/>
      <c r="T61" s="59"/>
      <c r="U61" s="59"/>
      <c r="V61" s="59"/>
      <c r="W61" s="59"/>
      <c r="X61" s="59"/>
      <c r="Y61" s="59"/>
      <c r="Z61" s="59"/>
      <c r="AA61" s="59"/>
      <c r="AB61" s="59"/>
    </row>
    <row r="62" spans="1:28" ht="12.75">
      <c r="A62" s="59"/>
      <c r="B62" s="59"/>
      <c r="C62" s="59"/>
      <c r="D62" s="59"/>
      <c r="E62" s="59"/>
      <c r="F62" s="59"/>
      <c r="G62" s="58"/>
      <c r="H62" s="59"/>
      <c r="I62" s="59"/>
      <c r="J62" s="59"/>
      <c r="K62" s="59"/>
      <c r="L62" s="59"/>
      <c r="M62" s="59"/>
      <c r="N62" s="59"/>
      <c r="O62" s="59"/>
      <c r="P62" s="59"/>
      <c r="Q62" s="59"/>
      <c r="R62" s="59"/>
      <c r="S62" s="59"/>
      <c r="T62" s="59"/>
      <c r="U62" s="59"/>
      <c r="V62" s="59"/>
      <c r="W62" s="59"/>
      <c r="X62" s="59"/>
      <c r="Y62" s="59"/>
      <c r="Z62" s="59"/>
      <c r="AA62" s="59"/>
      <c r="AB62" s="59"/>
    </row>
    <row r="63" spans="1:28" ht="12.75">
      <c r="A63" s="59"/>
      <c r="B63" s="59"/>
      <c r="C63" s="59"/>
      <c r="D63" s="59"/>
      <c r="E63" s="59"/>
      <c r="F63" s="59"/>
      <c r="G63" s="58"/>
      <c r="H63" s="59"/>
      <c r="I63" s="59"/>
      <c r="J63" s="59"/>
      <c r="K63" s="59"/>
      <c r="L63" s="59"/>
      <c r="M63" s="59"/>
      <c r="N63" s="59"/>
      <c r="O63" s="59"/>
      <c r="P63" s="59"/>
      <c r="Q63" s="59"/>
      <c r="R63" s="59"/>
      <c r="S63" s="59"/>
      <c r="T63" s="59"/>
      <c r="U63" s="59"/>
      <c r="V63" s="59"/>
      <c r="W63" s="59"/>
      <c r="X63" s="59"/>
      <c r="Y63" s="59"/>
      <c r="Z63" s="59"/>
      <c r="AA63" s="59"/>
      <c r="AB63" s="59"/>
    </row>
    <row r="64" spans="1:28" ht="12.75">
      <c r="A64" s="59"/>
      <c r="B64" s="59"/>
      <c r="C64" s="59"/>
      <c r="D64" s="59"/>
      <c r="E64" s="59"/>
      <c r="F64" s="59"/>
      <c r="G64" s="58"/>
      <c r="H64" s="59"/>
      <c r="I64" s="59"/>
      <c r="J64" s="59"/>
      <c r="K64" s="59"/>
      <c r="L64" s="59"/>
      <c r="M64" s="59"/>
      <c r="N64" s="59"/>
      <c r="O64" s="59"/>
      <c r="P64" s="59"/>
      <c r="Q64" s="59"/>
      <c r="R64" s="59"/>
      <c r="S64" s="59"/>
      <c r="T64" s="59"/>
      <c r="U64" s="59"/>
      <c r="V64" s="59"/>
      <c r="W64" s="59"/>
      <c r="X64" s="59"/>
      <c r="Y64" s="59"/>
      <c r="Z64" s="59"/>
      <c r="AA64" s="59"/>
      <c r="AB64" s="59"/>
    </row>
    <row r="65" spans="7:7" ht="12.75">
      <c r="G65" s="51"/>
    </row>
    <row r="66" spans="7:7" ht="12.75">
      <c r="G66" s="51"/>
    </row>
    <row r="67" spans="7:7" ht="12.75">
      <c r="G67" s="51"/>
    </row>
    <row r="68" spans="7:7" ht="12.75">
      <c r="G68" s="51"/>
    </row>
    <row r="69" spans="7:7" ht="12.75">
      <c r="G69" s="51"/>
    </row>
    <row r="70" spans="7:7" ht="12.75">
      <c r="G70" s="51"/>
    </row>
    <row r="71" spans="7:7" ht="12.75">
      <c r="G71" s="51"/>
    </row>
    <row r="72" spans="7:7" ht="12.75">
      <c r="G72" s="51"/>
    </row>
    <row r="73" spans="7:7" ht="12.75">
      <c r="G73" s="51"/>
    </row>
    <row r="74" spans="7:7" ht="12.75">
      <c r="G74" s="51"/>
    </row>
    <row r="75" spans="7:7" ht="12.75">
      <c r="G75" s="51"/>
    </row>
    <row r="76" spans="7:7" ht="12.75">
      <c r="G76" s="51"/>
    </row>
    <row r="77" spans="7:7" ht="12.75">
      <c r="G77" s="51"/>
    </row>
    <row r="78" spans="7:7" ht="12.75">
      <c r="G78" s="51"/>
    </row>
    <row r="79" spans="7:7" ht="12.75">
      <c r="G79" s="51"/>
    </row>
    <row r="80" spans="7:7" ht="12.75">
      <c r="G80" s="51"/>
    </row>
    <row r="81" spans="7:7" ht="12.75">
      <c r="G81" s="51"/>
    </row>
    <row r="82" spans="7:7" ht="12.75">
      <c r="G82" s="51"/>
    </row>
    <row r="83" spans="7:7" ht="12.75">
      <c r="G83" s="51"/>
    </row>
    <row r="84" spans="7:7" ht="12.75">
      <c r="G84" s="51"/>
    </row>
    <row r="85" spans="7:7" ht="12.75">
      <c r="G85" s="51"/>
    </row>
    <row r="86" spans="7:7" ht="12.75">
      <c r="G86" s="51"/>
    </row>
    <row r="87" spans="7:7" ht="12.75">
      <c r="G87" s="51"/>
    </row>
    <row r="88" spans="7:7" ht="12.75">
      <c r="G88" s="51"/>
    </row>
    <row r="89" spans="7:7" ht="12.75">
      <c r="G89" s="51"/>
    </row>
    <row r="90" spans="7:7" ht="12.75">
      <c r="G90" s="51"/>
    </row>
    <row r="91" spans="7:7" ht="12.75">
      <c r="G91" s="51"/>
    </row>
    <row r="92" spans="7:7" ht="12.75">
      <c r="G92" s="51"/>
    </row>
    <row r="93" spans="7:7" ht="12.75">
      <c r="G93" s="51"/>
    </row>
    <row r="94" spans="7:7" ht="12.75">
      <c r="G94" s="51"/>
    </row>
    <row r="95" spans="7:7" ht="12.75">
      <c r="G95" s="51"/>
    </row>
    <row r="96" spans="7:7"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row r="983" spans="7:7" ht="12.75">
      <c r="G983" s="51"/>
    </row>
    <row r="984" spans="7:7" ht="12.75">
      <c r="G984" s="51"/>
    </row>
    <row r="985" spans="7:7" ht="12.75">
      <c r="G985" s="51"/>
    </row>
    <row r="986" spans="7:7" ht="12.75">
      <c r="G986" s="51"/>
    </row>
    <row r="987" spans="7:7" ht="12.75">
      <c r="G987" s="51"/>
    </row>
    <row r="988" spans="7:7" ht="12.75">
      <c r="G988" s="51"/>
    </row>
    <row r="989" spans="7:7" ht="12.75">
      <c r="G989" s="51"/>
    </row>
    <row r="990" spans="7:7" ht="12.75">
      <c r="G990" s="51"/>
    </row>
    <row r="991" spans="7:7" ht="12.75">
      <c r="G991" s="51"/>
    </row>
    <row r="992" spans="7:7" ht="12.75">
      <c r="G992" s="51"/>
    </row>
    <row r="993" spans="7:7" ht="12.75">
      <c r="G993" s="51"/>
    </row>
    <row r="994" spans="7:7" ht="12.75">
      <c r="G994" s="51"/>
    </row>
    <row r="995" spans="7:7" ht="12.75">
      <c r="G995" s="51"/>
    </row>
    <row r="996" spans="7:7" ht="12.75">
      <c r="G996" s="51"/>
    </row>
    <row r="997" spans="7:7" ht="12.75">
      <c r="G997" s="51"/>
    </row>
    <row r="998" spans="7:7" ht="12.75">
      <c r="G998" s="51"/>
    </row>
    <row r="999" spans="7:7" ht="12.75">
      <c r="G999" s="51"/>
    </row>
    <row r="1000" spans="7:7" ht="12.75">
      <c r="G1000" s="51"/>
    </row>
    <row r="1001" spans="7:7" ht="12.75">
      <c r="G1001" s="51"/>
    </row>
    <row r="1002" spans="7:7" ht="12.75">
      <c r="G1002" s="51"/>
    </row>
    <row r="1003" spans="7:7" ht="12.75">
      <c r="G1003" s="5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88"/>
  <sheetViews>
    <sheetView showGridLines="0" workbookViewId="0"/>
  </sheetViews>
  <sheetFormatPr defaultColWidth="14.42578125" defaultRowHeight="15.75" customHeight="1"/>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c r="A1" s="65"/>
      <c r="B1" s="96" t="s">
        <v>406</v>
      </c>
      <c r="C1" s="77"/>
      <c r="D1" s="77"/>
      <c r="E1" s="77"/>
      <c r="F1" s="77"/>
      <c r="G1" s="65"/>
    </row>
    <row r="2" spans="1:7" ht="14.25">
      <c r="A2" s="64"/>
      <c r="B2" s="95" t="s">
        <v>407</v>
      </c>
      <c r="C2" s="77"/>
      <c r="D2" s="77"/>
      <c r="E2" s="77"/>
      <c r="F2" s="77"/>
      <c r="G2" s="64"/>
    </row>
    <row r="3" spans="1:7" ht="15">
      <c r="A3" s="64"/>
      <c r="B3" s="97" t="str">
        <f>HYPERLINK("https://www.coinbase.com/legal/securities-law-framework.pdf","Refer to: full legal analysis")</f>
        <v>Refer to: full legal analysis</v>
      </c>
      <c r="C3" s="77"/>
      <c r="D3" s="77"/>
      <c r="E3" s="77"/>
      <c r="F3" s="77"/>
      <c r="G3" s="64"/>
    </row>
    <row r="4" spans="1:7" ht="12.75">
      <c r="A4" s="55"/>
      <c r="B4" s="75"/>
      <c r="C4" s="77"/>
      <c r="D4" s="77"/>
      <c r="E4" s="77"/>
      <c r="F4" s="77"/>
      <c r="G4" s="55"/>
    </row>
    <row r="5" spans="1:7" ht="15">
      <c r="A5" s="4"/>
      <c r="B5" s="98" t="s">
        <v>408</v>
      </c>
      <c r="C5" s="77"/>
      <c r="D5" s="77"/>
      <c r="E5" s="77"/>
      <c r="F5" s="77"/>
      <c r="G5" s="4"/>
    </row>
    <row r="6" spans="1:7" ht="15">
      <c r="A6" s="66"/>
      <c r="B6" s="4" t="s">
        <v>409</v>
      </c>
      <c r="C6" s="66"/>
      <c r="D6" s="66"/>
      <c r="E6" s="66"/>
      <c r="F6" s="66"/>
      <c r="G6" s="66"/>
    </row>
    <row r="7" spans="1:7" ht="14.25">
      <c r="A7" s="66"/>
      <c r="B7" s="99" t="s">
        <v>410</v>
      </c>
      <c r="C7" s="77"/>
      <c r="D7" s="77"/>
      <c r="E7" s="77"/>
      <c r="F7" s="77"/>
      <c r="G7" s="66"/>
    </row>
    <row r="8" spans="1:7" ht="14.25">
      <c r="A8" s="66"/>
      <c r="B8" s="99" t="s">
        <v>411</v>
      </c>
      <c r="C8" s="77"/>
      <c r="D8" s="77"/>
      <c r="E8" s="77"/>
      <c r="F8" s="77"/>
      <c r="G8" s="66"/>
    </row>
    <row r="9" spans="1:7" ht="14.25">
      <c r="A9" s="67"/>
      <c r="B9" s="100" t="s">
        <v>412</v>
      </c>
      <c r="C9" s="77"/>
      <c r="D9" s="77"/>
      <c r="E9" s="77"/>
      <c r="F9" s="77"/>
      <c r="G9" s="67"/>
    </row>
    <row r="10" spans="1:7" ht="12.75">
      <c r="A10" s="61"/>
      <c r="B10" s="79"/>
      <c r="C10" s="77"/>
      <c r="D10" s="77"/>
      <c r="E10" s="77"/>
      <c r="F10" s="77"/>
      <c r="G10" s="61"/>
    </row>
    <row r="11" spans="1:7">
      <c r="A11" s="11"/>
      <c r="B11" s="68" t="s">
        <v>413</v>
      </c>
      <c r="C11" s="68"/>
      <c r="D11" s="68"/>
      <c r="E11" s="68"/>
      <c r="F11" s="68"/>
      <c r="G11" s="11"/>
    </row>
    <row r="12" spans="1:7" ht="11.25" customHeight="1">
      <c r="A12" s="61"/>
      <c r="B12" s="101"/>
      <c r="C12" s="77"/>
      <c r="D12" s="77"/>
      <c r="E12" s="77"/>
      <c r="F12" s="77"/>
      <c r="G12" s="61"/>
    </row>
    <row r="13" spans="1:7" ht="15">
      <c r="A13" s="14"/>
      <c r="B13" s="78" t="s">
        <v>414</v>
      </c>
      <c r="C13" s="77"/>
      <c r="D13" s="77"/>
      <c r="E13" s="77"/>
      <c r="F13" s="77"/>
      <c r="G13" s="14"/>
    </row>
    <row r="14" spans="1:7" ht="15" customHeight="1">
      <c r="A14" s="14"/>
      <c r="B14" s="15" t="s">
        <v>415</v>
      </c>
      <c r="C14" s="16" t="s">
        <v>416</v>
      </c>
      <c r="D14" s="15" t="s">
        <v>417</v>
      </c>
      <c r="E14" s="15" t="s">
        <v>418</v>
      </c>
      <c r="F14" s="16" t="s">
        <v>419</v>
      </c>
      <c r="G14" s="14"/>
    </row>
    <row r="15" spans="1:7" ht="99.75">
      <c r="A15" s="69"/>
      <c r="B15" s="17" t="s">
        <v>420</v>
      </c>
      <c r="C15" s="36">
        <f>0</f>
        <v>0</v>
      </c>
      <c r="D15" s="17" t="s">
        <v>421</v>
      </c>
      <c r="E15" s="17" t="s">
        <v>422</v>
      </c>
      <c r="F15" s="22"/>
      <c r="G15" s="69"/>
    </row>
    <row r="16" spans="1:7" ht="71.25">
      <c r="A16" s="69"/>
      <c r="B16" s="17" t="s">
        <v>423</v>
      </c>
      <c r="C16" s="36">
        <f>100</f>
        <v>100</v>
      </c>
      <c r="D16" s="17" t="s">
        <v>424</v>
      </c>
      <c r="E16" s="17" t="s">
        <v>425</v>
      </c>
      <c r="F16" s="22"/>
      <c r="G16" s="69"/>
    </row>
    <row r="17" spans="1:7" ht="19.5" customHeight="1">
      <c r="A17" s="61"/>
      <c r="B17" s="79"/>
      <c r="C17" s="77"/>
      <c r="D17" s="77"/>
      <c r="E17" s="77"/>
      <c r="F17" s="77"/>
      <c r="G17" s="61"/>
    </row>
    <row r="18" spans="1:7" ht="19.5" customHeight="1">
      <c r="A18" s="62"/>
      <c r="B18" s="84" t="s">
        <v>426</v>
      </c>
      <c r="C18" s="77"/>
      <c r="D18" s="77"/>
      <c r="E18" s="77"/>
      <c r="F18" s="62">
        <f>SUMIF(F15:F16,"=Y",C15:C16)</f>
        <v>0</v>
      </c>
      <c r="G18" s="62"/>
    </row>
    <row r="19" spans="1:7" ht="19.5" customHeight="1">
      <c r="A19" s="63"/>
      <c r="B19" s="102"/>
      <c r="C19" s="77"/>
      <c r="D19" s="77"/>
      <c r="E19" s="77"/>
      <c r="F19" s="77"/>
      <c r="G19" s="63"/>
    </row>
    <row r="20" spans="1:7">
      <c r="A20" s="11"/>
      <c r="B20" s="68" t="s">
        <v>427</v>
      </c>
      <c r="C20" s="28"/>
      <c r="D20" s="28"/>
      <c r="E20" s="28"/>
      <c r="F20" s="28"/>
      <c r="G20" s="11"/>
    </row>
    <row r="21" spans="1:7" ht="11.25" customHeight="1">
      <c r="A21" s="61"/>
      <c r="B21" s="79"/>
      <c r="C21" s="77"/>
      <c r="D21" s="77"/>
      <c r="E21" s="77"/>
      <c r="F21" s="77"/>
      <c r="G21" s="61"/>
    </row>
    <row r="22" spans="1:7" ht="15">
      <c r="A22" s="14"/>
      <c r="B22" s="78" t="s">
        <v>428</v>
      </c>
      <c r="C22" s="77"/>
      <c r="D22" s="77"/>
      <c r="E22" s="77"/>
      <c r="F22" s="77"/>
      <c r="G22" s="14"/>
    </row>
    <row r="23" spans="1:7" ht="15">
      <c r="A23" s="14"/>
      <c r="B23" s="29" t="s">
        <v>415</v>
      </c>
      <c r="C23" s="30" t="s">
        <v>416</v>
      </c>
      <c r="D23" s="29" t="s">
        <v>417</v>
      </c>
      <c r="E23" s="31" t="s">
        <v>418</v>
      </c>
      <c r="F23" s="16" t="s">
        <v>419</v>
      </c>
      <c r="G23" s="14"/>
    </row>
    <row r="24" spans="1:7" ht="114">
      <c r="A24" s="69"/>
      <c r="B24" s="17" t="s">
        <v>429</v>
      </c>
      <c r="C24" s="36">
        <f>70</f>
        <v>70</v>
      </c>
      <c r="D24" s="17" t="s">
        <v>430</v>
      </c>
      <c r="E24" s="17" t="s">
        <v>431</v>
      </c>
      <c r="F24" s="22"/>
      <c r="G24" s="69"/>
    </row>
    <row r="25" spans="1:7" ht="85.5">
      <c r="A25" s="69"/>
      <c r="B25" s="17" t="s">
        <v>432</v>
      </c>
      <c r="C25" s="36">
        <f>60</f>
        <v>60</v>
      </c>
      <c r="D25" s="17" t="s">
        <v>433</v>
      </c>
      <c r="E25" s="17" t="s">
        <v>434</v>
      </c>
      <c r="F25" s="22"/>
      <c r="G25" s="69"/>
    </row>
    <row r="26" spans="1:7" ht="71.25">
      <c r="A26" s="69"/>
      <c r="B26" s="17" t="s">
        <v>435</v>
      </c>
      <c r="C26" s="32">
        <f>50</f>
        <v>50</v>
      </c>
      <c r="D26" s="17" t="s">
        <v>436</v>
      </c>
      <c r="E26" s="17" t="s">
        <v>437</v>
      </c>
      <c r="F26" s="22"/>
      <c r="G26" s="69"/>
    </row>
    <row r="27" spans="1:7" ht="12.75">
      <c r="A27" s="61"/>
      <c r="B27" s="79"/>
      <c r="C27" s="77"/>
      <c r="D27" s="77"/>
      <c r="E27" s="77"/>
      <c r="F27" s="77"/>
      <c r="G27" s="61"/>
    </row>
    <row r="28" spans="1:7" ht="15">
      <c r="A28" s="14"/>
      <c r="B28" s="78" t="s">
        <v>438</v>
      </c>
      <c r="C28" s="77"/>
      <c r="D28" s="77"/>
      <c r="E28" s="77"/>
      <c r="F28" s="77"/>
      <c r="G28" s="14"/>
    </row>
    <row r="29" spans="1:7" ht="15">
      <c r="A29" s="14"/>
      <c r="B29" s="15" t="s">
        <v>415</v>
      </c>
      <c r="C29" s="16" t="s">
        <v>416</v>
      </c>
      <c r="D29" s="15" t="s">
        <v>417</v>
      </c>
      <c r="E29" s="15" t="s">
        <v>418</v>
      </c>
      <c r="F29" s="16" t="s">
        <v>419</v>
      </c>
      <c r="G29" s="14"/>
    </row>
    <row r="30" spans="1:7" ht="114">
      <c r="A30" s="69"/>
      <c r="B30" s="17" t="s">
        <v>439</v>
      </c>
      <c r="C30" s="32">
        <v>25</v>
      </c>
      <c r="D30" s="17" t="s">
        <v>440</v>
      </c>
      <c r="E30" s="17" t="s">
        <v>441</v>
      </c>
      <c r="F30" s="22"/>
      <c r="G30" s="69"/>
    </row>
    <row r="31" spans="1:7" ht="85.5">
      <c r="A31" s="69"/>
      <c r="B31" s="17" t="s">
        <v>442</v>
      </c>
      <c r="C31" s="32">
        <v>-20</v>
      </c>
      <c r="D31" s="17" t="s">
        <v>443</v>
      </c>
      <c r="E31" s="17" t="s">
        <v>444</v>
      </c>
      <c r="F31" s="33"/>
      <c r="G31" s="69"/>
    </row>
    <row r="32" spans="1:7" ht="19.5" customHeight="1">
      <c r="A32" s="61"/>
      <c r="B32" s="79"/>
      <c r="C32" s="77"/>
      <c r="D32" s="77"/>
      <c r="E32" s="77"/>
      <c r="F32" s="77"/>
      <c r="G32" s="61"/>
    </row>
    <row r="33" spans="1:7" ht="19.5" customHeight="1">
      <c r="A33" s="62"/>
      <c r="B33" s="84" t="s">
        <v>445</v>
      </c>
      <c r="C33" s="77"/>
      <c r="D33" s="77"/>
      <c r="E33" s="77"/>
      <c r="F33" s="62">
        <f>SUMIF(F24:F31,"=Y",C24:C31)</f>
        <v>0</v>
      </c>
      <c r="G33" s="62"/>
    </row>
    <row r="34" spans="1:7" ht="19.5" customHeight="1">
      <c r="A34" s="61"/>
      <c r="B34" s="79"/>
      <c r="C34" s="77"/>
      <c r="D34" s="77"/>
      <c r="E34" s="77"/>
      <c r="F34" s="77"/>
      <c r="G34" s="61"/>
    </row>
    <row r="35" spans="1:7">
      <c r="A35" s="11"/>
      <c r="B35" s="80" t="s">
        <v>446</v>
      </c>
      <c r="C35" s="77"/>
      <c r="D35" s="77"/>
      <c r="E35" s="77"/>
      <c r="F35" s="77"/>
      <c r="G35" s="11"/>
    </row>
    <row r="36" spans="1:7" ht="11.25" customHeight="1">
      <c r="A36" s="61"/>
      <c r="B36" s="79"/>
      <c r="C36" s="77"/>
      <c r="D36" s="77"/>
      <c r="E36" s="77"/>
      <c r="F36" s="77"/>
      <c r="G36" s="61"/>
    </row>
    <row r="37" spans="1:7" ht="15">
      <c r="A37" s="14"/>
      <c r="B37" s="78" t="s">
        <v>447</v>
      </c>
      <c r="C37" s="77"/>
      <c r="D37" s="77"/>
      <c r="E37" s="77"/>
      <c r="F37" s="77"/>
      <c r="G37" s="14"/>
    </row>
    <row r="38" spans="1:7" ht="15">
      <c r="A38" s="14"/>
      <c r="B38" s="15" t="s">
        <v>415</v>
      </c>
      <c r="C38" s="16" t="s">
        <v>416</v>
      </c>
      <c r="D38" s="15" t="s">
        <v>417</v>
      </c>
      <c r="E38" s="15" t="s">
        <v>418</v>
      </c>
      <c r="F38" s="16" t="s">
        <v>419</v>
      </c>
      <c r="G38" s="14"/>
    </row>
    <row r="39" spans="1:7" ht="60" customHeight="1">
      <c r="A39" s="35"/>
      <c r="B39" s="17" t="s">
        <v>448</v>
      </c>
      <c r="C39" s="32">
        <f t="shared" ref="C39:C44" si="0">100</f>
        <v>100</v>
      </c>
      <c r="D39" s="89" t="s">
        <v>449</v>
      </c>
      <c r="E39" s="89" t="s">
        <v>450</v>
      </c>
      <c r="F39" s="33"/>
      <c r="G39" s="35"/>
    </row>
    <row r="40" spans="1:7" ht="60" customHeight="1">
      <c r="A40" s="35"/>
      <c r="B40" s="17" t="s">
        <v>451</v>
      </c>
      <c r="C40" s="32">
        <f t="shared" si="0"/>
        <v>100</v>
      </c>
      <c r="D40" s="90"/>
      <c r="E40" s="90"/>
      <c r="F40" s="33"/>
      <c r="G40" s="35"/>
    </row>
    <row r="41" spans="1:7" ht="28.5">
      <c r="A41" s="35"/>
      <c r="B41" s="17" t="s">
        <v>452</v>
      </c>
      <c r="C41" s="32">
        <f t="shared" si="0"/>
        <v>100</v>
      </c>
      <c r="D41" s="90"/>
      <c r="E41" s="90"/>
      <c r="F41" s="33"/>
      <c r="G41" s="35"/>
    </row>
    <row r="42" spans="1:7" ht="46.5" customHeight="1">
      <c r="A42" s="35"/>
      <c r="B42" s="17" t="s">
        <v>453</v>
      </c>
      <c r="C42" s="32">
        <f t="shared" si="0"/>
        <v>100</v>
      </c>
      <c r="D42" s="90"/>
      <c r="E42" s="90"/>
      <c r="F42" s="33"/>
      <c r="G42" s="35"/>
    </row>
    <row r="43" spans="1:7" ht="46.5" customHeight="1">
      <c r="A43" s="35"/>
      <c r="B43" s="17" t="s">
        <v>454</v>
      </c>
      <c r="C43" s="32">
        <f t="shared" si="0"/>
        <v>100</v>
      </c>
      <c r="D43" s="91"/>
      <c r="E43" s="91"/>
      <c r="F43" s="33"/>
      <c r="G43" s="35"/>
    </row>
    <row r="44" spans="1:7" ht="128.25">
      <c r="A44" s="69"/>
      <c r="B44" s="17" t="s">
        <v>455</v>
      </c>
      <c r="C44" s="32">
        <f t="shared" si="0"/>
        <v>100</v>
      </c>
      <c r="D44" s="17" t="s">
        <v>456</v>
      </c>
      <c r="E44" s="17" t="s">
        <v>457</v>
      </c>
      <c r="F44" s="33"/>
      <c r="G44" s="69"/>
    </row>
    <row r="45" spans="1:7" ht="71.25">
      <c r="A45" s="69"/>
      <c r="B45" s="17" t="s">
        <v>458</v>
      </c>
      <c r="C45" s="32">
        <f>0</f>
        <v>0</v>
      </c>
      <c r="D45" s="17" t="s">
        <v>459</v>
      </c>
      <c r="E45" s="17" t="s">
        <v>460</v>
      </c>
      <c r="F45" s="33"/>
      <c r="G45" s="69"/>
    </row>
    <row r="46" spans="1:7" ht="12.75">
      <c r="A46" s="61"/>
      <c r="B46" s="79"/>
      <c r="C46" s="77"/>
      <c r="D46" s="77"/>
      <c r="E46" s="77"/>
      <c r="F46" s="77"/>
      <c r="G46" s="61"/>
    </row>
    <row r="47" spans="1:7" ht="15">
      <c r="A47" s="14"/>
      <c r="B47" s="78" t="s">
        <v>461</v>
      </c>
      <c r="C47" s="77"/>
      <c r="D47" s="77"/>
      <c r="E47" s="77"/>
      <c r="F47" s="77"/>
      <c r="G47" s="14"/>
    </row>
    <row r="48" spans="1:7" ht="15">
      <c r="A48" s="14"/>
      <c r="B48" s="15" t="s">
        <v>415</v>
      </c>
      <c r="C48" s="16" t="s">
        <v>416</v>
      </c>
      <c r="D48" s="15" t="s">
        <v>417</v>
      </c>
      <c r="E48" s="15" t="s">
        <v>418</v>
      </c>
      <c r="F48" s="16" t="s">
        <v>419</v>
      </c>
      <c r="G48" s="14"/>
    </row>
    <row r="49" spans="1:7" ht="114">
      <c r="A49" s="69"/>
      <c r="B49" s="17" t="s">
        <v>462</v>
      </c>
      <c r="C49" s="36">
        <f>80</f>
        <v>80</v>
      </c>
      <c r="D49" s="17" t="s">
        <v>463</v>
      </c>
      <c r="E49" s="17" t="s">
        <v>464</v>
      </c>
      <c r="F49" s="33"/>
      <c r="G49" s="69"/>
    </row>
    <row r="50" spans="1:7" ht="99.75">
      <c r="A50" s="69"/>
      <c r="B50" s="17" t="s">
        <v>465</v>
      </c>
      <c r="C50" s="36">
        <f>0</f>
        <v>0</v>
      </c>
      <c r="D50" s="17" t="s">
        <v>466</v>
      </c>
      <c r="E50" s="17" t="s">
        <v>467</v>
      </c>
      <c r="F50" s="33"/>
      <c r="G50" s="69"/>
    </row>
    <row r="51" spans="1:7" ht="12.75">
      <c r="A51" s="61"/>
      <c r="B51" s="61"/>
      <c r="C51" s="61"/>
      <c r="D51" s="61"/>
      <c r="E51" s="61"/>
      <c r="F51" s="61"/>
      <c r="G51" s="61"/>
    </row>
    <row r="52" spans="1:7" ht="15">
      <c r="A52" s="14"/>
      <c r="B52" s="78" t="s">
        <v>428</v>
      </c>
      <c r="C52" s="77"/>
      <c r="D52" s="77"/>
      <c r="E52" s="77"/>
      <c r="F52" s="77"/>
      <c r="G52" s="14"/>
    </row>
    <row r="53" spans="1:7" ht="15">
      <c r="A53" s="14"/>
      <c r="B53" s="15" t="s">
        <v>415</v>
      </c>
      <c r="C53" s="16" t="s">
        <v>416</v>
      </c>
      <c r="D53" s="15" t="s">
        <v>417</v>
      </c>
      <c r="E53" s="15" t="s">
        <v>418</v>
      </c>
      <c r="F53" s="16" t="s">
        <v>419</v>
      </c>
      <c r="G53" s="14"/>
    </row>
    <row r="54" spans="1:7" ht="71.25">
      <c r="A54" s="69"/>
      <c r="B54" s="17" t="s">
        <v>429</v>
      </c>
      <c r="C54" s="36">
        <v>20</v>
      </c>
      <c r="D54" s="17" t="s">
        <v>468</v>
      </c>
      <c r="E54" s="17" t="s">
        <v>431</v>
      </c>
      <c r="F54" s="22"/>
      <c r="G54" s="69"/>
    </row>
    <row r="55" spans="1:7" ht="42.75">
      <c r="A55" s="69"/>
      <c r="B55" s="17" t="s">
        <v>432</v>
      </c>
      <c r="C55" s="36">
        <v>10</v>
      </c>
      <c r="D55" s="17" t="s">
        <v>469</v>
      </c>
      <c r="E55" s="17" t="s">
        <v>470</v>
      </c>
      <c r="F55" s="33"/>
      <c r="G55" s="69"/>
    </row>
    <row r="56" spans="1:7" ht="71.25">
      <c r="A56" s="69"/>
      <c r="B56" s="17" t="s">
        <v>435</v>
      </c>
      <c r="C56" s="36">
        <v>0</v>
      </c>
      <c r="D56" s="17" t="s">
        <v>471</v>
      </c>
      <c r="E56" s="17" t="s">
        <v>472</v>
      </c>
      <c r="F56" s="33"/>
      <c r="G56" s="69"/>
    </row>
    <row r="57" spans="1:7" ht="12.75">
      <c r="A57" s="61"/>
      <c r="B57" s="61"/>
      <c r="C57" s="61"/>
      <c r="D57" s="61"/>
      <c r="E57" s="61"/>
      <c r="F57" s="61"/>
      <c r="G57" s="61"/>
    </row>
    <row r="58" spans="1:7" ht="15">
      <c r="A58" s="14"/>
      <c r="B58" s="78" t="s">
        <v>473</v>
      </c>
      <c r="C58" s="77"/>
      <c r="D58" s="77"/>
      <c r="E58" s="77"/>
      <c r="F58" s="77"/>
      <c r="G58" s="14"/>
    </row>
    <row r="59" spans="1:7" ht="15">
      <c r="A59" s="14"/>
      <c r="B59" s="15" t="s">
        <v>415</v>
      </c>
      <c r="C59" s="16" t="s">
        <v>416</v>
      </c>
      <c r="D59" s="15" t="s">
        <v>417</v>
      </c>
      <c r="E59" s="15" t="s">
        <v>418</v>
      </c>
      <c r="F59" s="16" t="s">
        <v>419</v>
      </c>
      <c r="G59" s="14"/>
    </row>
    <row r="60" spans="1:7" ht="156.75">
      <c r="A60" s="69"/>
      <c r="B60" s="17" t="s">
        <v>474</v>
      </c>
      <c r="C60" s="36">
        <v>-20</v>
      </c>
      <c r="D60" s="17" t="s">
        <v>475</v>
      </c>
      <c r="E60" s="17" t="s">
        <v>476</v>
      </c>
      <c r="F60" s="22"/>
      <c r="G60" s="69"/>
    </row>
    <row r="61" spans="1:7" ht="85.5">
      <c r="A61" s="69"/>
      <c r="B61" s="17" t="s">
        <v>477</v>
      </c>
      <c r="C61" s="36">
        <v>-10</v>
      </c>
      <c r="D61" s="17" t="s">
        <v>478</v>
      </c>
      <c r="E61" s="17" t="s">
        <v>479</v>
      </c>
      <c r="F61" s="33"/>
      <c r="G61" s="69"/>
    </row>
    <row r="62" spans="1:7" ht="12.75">
      <c r="A62" s="61"/>
      <c r="B62" s="56" t="s">
        <v>480</v>
      </c>
      <c r="C62" s="61"/>
      <c r="D62" s="61"/>
      <c r="E62" s="61"/>
      <c r="F62" s="61"/>
      <c r="G62" s="61"/>
    </row>
    <row r="63" spans="1:7" ht="12.75">
      <c r="A63" s="61"/>
      <c r="B63" s="61"/>
      <c r="C63" s="61"/>
      <c r="D63" s="61"/>
      <c r="E63" s="61"/>
      <c r="F63" s="61"/>
      <c r="G63" s="61"/>
    </row>
    <row r="64" spans="1:7" ht="15">
      <c r="A64" s="14"/>
      <c r="B64" s="78" t="s">
        <v>481</v>
      </c>
      <c r="C64" s="77"/>
      <c r="D64" s="77"/>
      <c r="E64" s="77"/>
      <c r="F64" s="77"/>
      <c r="G64" s="14"/>
    </row>
    <row r="65" spans="1:7" ht="15">
      <c r="A65" s="14"/>
      <c r="B65" s="15" t="s">
        <v>415</v>
      </c>
      <c r="C65" s="16" t="s">
        <v>416</v>
      </c>
      <c r="D65" s="15" t="s">
        <v>417</v>
      </c>
      <c r="E65" s="15" t="s">
        <v>418</v>
      </c>
      <c r="F65" s="16" t="s">
        <v>419</v>
      </c>
      <c r="G65" s="14"/>
    </row>
    <row r="66" spans="1:7" ht="156.75">
      <c r="A66" s="69"/>
      <c r="B66" s="17" t="s">
        <v>482</v>
      </c>
      <c r="C66" s="36">
        <f>50</f>
        <v>50</v>
      </c>
      <c r="D66" s="17" t="s">
        <v>483</v>
      </c>
      <c r="E66" s="17" t="s">
        <v>484</v>
      </c>
      <c r="F66" s="33"/>
      <c r="G66" s="69"/>
    </row>
    <row r="67" spans="1:7" ht="28.5">
      <c r="A67" s="69"/>
      <c r="B67" s="17" t="s">
        <v>485</v>
      </c>
      <c r="C67" s="36">
        <v>0</v>
      </c>
      <c r="D67" s="17" t="s">
        <v>486</v>
      </c>
      <c r="E67" s="17"/>
      <c r="F67" s="33"/>
      <c r="G67" s="69"/>
    </row>
    <row r="68" spans="1:7" ht="57">
      <c r="A68" s="69"/>
      <c r="B68" s="17" t="s">
        <v>487</v>
      </c>
      <c r="C68" s="36">
        <v>-100</v>
      </c>
      <c r="D68" s="17" t="s">
        <v>488</v>
      </c>
      <c r="E68" s="17" t="s">
        <v>489</v>
      </c>
      <c r="F68" s="33"/>
      <c r="G68" s="69"/>
    </row>
    <row r="69" spans="1:7" ht="22.5" customHeight="1">
      <c r="A69" s="61"/>
      <c r="B69" s="61"/>
      <c r="C69" s="61"/>
      <c r="D69" s="61"/>
      <c r="E69" s="61"/>
      <c r="F69" s="61"/>
      <c r="G69" s="61"/>
    </row>
    <row r="70" spans="1:7" ht="21.75" customHeight="1">
      <c r="A70" s="38"/>
      <c r="B70" s="80" t="s">
        <v>490</v>
      </c>
      <c r="C70" s="77"/>
      <c r="D70" s="77"/>
      <c r="E70" s="77"/>
      <c r="F70" s="77"/>
      <c r="G70" s="38"/>
    </row>
    <row r="71" spans="1:7" ht="22.5" customHeight="1">
      <c r="A71" s="38"/>
      <c r="B71" s="39" t="s">
        <v>491</v>
      </c>
      <c r="C71" s="39"/>
      <c r="D71" s="39"/>
      <c r="E71" s="88" t="s">
        <v>492</v>
      </c>
      <c r="F71" s="77"/>
      <c r="G71" s="38"/>
    </row>
    <row r="72" spans="1:7" ht="22.5" customHeight="1">
      <c r="A72" s="38"/>
      <c r="B72" s="85" t="s">
        <v>493</v>
      </c>
      <c r="C72" s="77"/>
      <c r="D72" s="70" t="s">
        <v>494</v>
      </c>
      <c r="E72" s="86"/>
      <c r="F72" s="77"/>
      <c r="G72" s="38"/>
    </row>
    <row r="73" spans="1:7" ht="22.5" customHeight="1">
      <c r="A73" s="38"/>
      <c r="B73" s="87" t="s">
        <v>495</v>
      </c>
      <c r="C73" s="77"/>
      <c r="D73" s="40" t="s">
        <v>496</v>
      </c>
      <c r="E73" s="41" t="s">
        <v>426</v>
      </c>
      <c r="F73" s="42">
        <f>F18</f>
        <v>0</v>
      </c>
      <c r="G73" s="38"/>
    </row>
    <row r="74" spans="1:7" ht="22.5" customHeight="1">
      <c r="A74" s="69"/>
      <c r="B74" s="83" t="s">
        <v>497</v>
      </c>
      <c r="C74" s="77"/>
      <c r="D74" s="40" t="s">
        <v>498</v>
      </c>
      <c r="E74" s="41" t="s">
        <v>445</v>
      </c>
      <c r="F74" s="42">
        <f>F33</f>
        <v>0</v>
      </c>
      <c r="G74" s="69"/>
    </row>
    <row r="75" spans="1:7" ht="22.5" customHeight="1">
      <c r="A75" s="69"/>
      <c r="B75" s="81" t="s">
        <v>499</v>
      </c>
      <c r="C75" s="77"/>
      <c r="D75" s="40" t="s">
        <v>500</v>
      </c>
      <c r="E75" s="41" t="s">
        <v>501</v>
      </c>
      <c r="F75" s="42">
        <f>SUMIF(F39:F68,"=Y",C39:C68)</f>
        <v>0</v>
      </c>
      <c r="G75" s="69"/>
    </row>
    <row r="76" spans="1:7" ht="22.5" customHeight="1">
      <c r="A76" s="69"/>
      <c r="B76" s="82" t="s">
        <v>502</v>
      </c>
      <c r="C76" s="77"/>
      <c r="D76" s="40" t="s">
        <v>503</v>
      </c>
      <c r="E76" s="43"/>
      <c r="F76" s="42"/>
      <c r="G76" s="69"/>
    </row>
    <row r="77" spans="1:7" ht="22.5" customHeight="1">
      <c r="A77" s="69"/>
      <c r="B77" s="94" t="s">
        <v>504</v>
      </c>
      <c r="C77" s="77"/>
      <c r="D77" s="40" t="s">
        <v>505</v>
      </c>
      <c r="E77" s="43" t="s">
        <v>506</v>
      </c>
      <c r="F77" s="42">
        <f>IF(MIN(F18,F33,F75)&gt;0,MIN(F18,F33,F75),0)</f>
        <v>0</v>
      </c>
      <c r="G77" s="69"/>
    </row>
    <row r="78" spans="1:7" ht="12.75" customHeight="1">
      <c r="A78" s="69"/>
      <c r="B78" s="77"/>
      <c r="C78" s="77"/>
      <c r="D78" s="77"/>
      <c r="E78" s="77"/>
      <c r="F78" s="77"/>
      <c r="G78" s="69"/>
    </row>
    <row r="79" spans="1:7" ht="46.5" customHeight="1">
      <c r="A79" s="69"/>
      <c r="B79" s="93" t="s">
        <v>507</v>
      </c>
      <c r="C79" s="77"/>
      <c r="D79" s="77"/>
      <c r="E79" s="77"/>
      <c r="F79" s="77"/>
      <c r="G79" s="69"/>
    </row>
    <row r="80" spans="1:7" ht="12.75" customHeight="1">
      <c r="A80" s="38"/>
      <c r="B80" s="38"/>
      <c r="C80" s="38"/>
      <c r="D80" s="38"/>
      <c r="E80" s="38"/>
      <c r="F80" s="38"/>
      <c r="G80" s="38"/>
    </row>
    <row r="81" spans="1:7" ht="21.75" customHeight="1">
      <c r="A81" s="38"/>
      <c r="B81" s="80" t="s">
        <v>508</v>
      </c>
      <c r="C81" s="77"/>
      <c r="D81" s="77"/>
      <c r="E81" s="77"/>
      <c r="F81" s="77"/>
      <c r="G81" s="38"/>
    </row>
    <row r="82" spans="1:7" ht="46.5" customHeight="1">
      <c r="A82" s="38"/>
      <c r="B82" s="92" t="s">
        <v>509</v>
      </c>
      <c r="C82" s="77"/>
      <c r="D82" s="77"/>
      <c r="E82" s="77"/>
      <c r="F82" s="77"/>
      <c r="G82" s="38"/>
    </row>
    <row r="83" spans="1:7" ht="12.75">
      <c r="A83" s="61"/>
      <c r="B83" s="61"/>
      <c r="C83" s="61"/>
      <c r="D83" s="61"/>
      <c r="E83" s="61"/>
      <c r="F83" s="61"/>
      <c r="G83" s="61"/>
    </row>
    <row r="84" spans="1:7" ht="12.75">
      <c r="A84" s="61"/>
      <c r="B84" s="60" t="s">
        <v>510</v>
      </c>
      <c r="C84" s="61"/>
      <c r="D84" s="61"/>
      <c r="E84" s="61"/>
      <c r="F84" s="61"/>
      <c r="G84" s="61"/>
    </row>
    <row r="85" spans="1:7" ht="12.75">
      <c r="A85" s="61"/>
      <c r="B85" s="61"/>
      <c r="C85" s="61"/>
      <c r="D85" s="61"/>
      <c r="E85" s="61"/>
      <c r="F85" s="61"/>
      <c r="G85" s="61"/>
    </row>
    <row r="86" spans="1:7" ht="12.75">
      <c r="A86" s="61"/>
      <c r="B86" s="45"/>
      <c r="C86" s="61"/>
      <c r="D86" s="61"/>
      <c r="E86" s="61"/>
      <c r="F86" s="61"/>
      <c r="G86" s="61"/>
    </row>
    <row r="87" spans="1:7" ht="12.75">
      <c r="A87" s="61"/>
      <c r="B87" s="44" t="str">
        <f>HYPERLINK("https://creativecommons.org/licenses/by-sa/4.0/","This work is licensed under a Creative Commons Attribution-ShareAlike 4.0 International License.")</f>
        <v>This work is licensed under a Creative Commons Attribution-ShareAlike 4.0 International License.</v>
      </c>
      <c r="C87" s="61"/>
      <c r="D87" s="61"/>
      <c r="E87" s="61"/>
      <c r="F87" s="61"/>
      <c r="G87" s="61"/>
    </row>
    <row r="88" spans="1:7" ht="12.75">
      <c r="A88" s="61"/>
      <c r="B88" s="45"/>
      <c r="C88" s="61"/>
      <c r="D88" s="61"/>
      <c r="E88" s="61"/>
      <c r="F88" s="61"/>
      <c r="G88" s="61"/>
    </row>
  </sheetData>
  <mergeCells count="44">
    <mergeCell ref="B22:F22"/>
    <mergeCell ref="B21:F21"/>
    <mergeCell ref="B18:E18"/>
    <mergeCell ref="B19:F19"/>
    <mergeCell ref="B27:F27"/>
    <mergeCell ref="B17:F17"/>
    <mergeCell ref="B2:F2"/>
    <mergeCell ref="B1:F1"/>
    <mergeCell ref="B3:F3"/>
    <mergeCell ref="B4:F4"/>
    <mergeCell ref="B5:F5"/>
    <mergeCell ref="B7:F7"/>
    <mergeCell ref="B9:F9"/>
    <mergeCell ref="B8:F8"/>
    <mergeCell ref="B12:F12"/>
    <mergeCell ref="B13:F13"/>
    <mergeCell ref="B10:F10"/>
    <mergeCell ref="B78:F78"/>
    <mergeCell ref="B82:F82"/>
    <mergeCell ref="B81:F81"/>
    <mergeCell ref="B79:F79"/>
    <mergeCell ref="B77:C77"/>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28:F28"/>
    <mergeCell ref="B32:F32"/>
    <mergeCell ref="B47:F47"/>
    <mergeCell ref="B46:F46"/>
    <mergeCell ref="B70:F70"/>
    <mergeCell ref="B64:F64"/>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
  <dcterms:created xsi:type="dcterms:W3CDTF">2017-09-19T19:53:55Z</dcterms:created>
  <dcterms:modified xsi:type="dcterms:W3CDTF">2017-12-06T12:30:48Z</dcterms:modified>
</cp:coreProperties>
</file>